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RK BBG\IPS\IPS CMD\Dashboard\"/>
    </mc:Choice>
  </mc:AlternateContent>
  <bookViews>
    <workbookView xWindow="0" yWindow="0" windowWidth="25200" windowHeight="10770" firstSheet="1" activeTab="1"/>
  </bookViews>
  <sheets>
    <sheet name="Grafiek1" sheetId="4" state="hidden" r:id="rId1"/>
    <sheet name="Dashboard" sheetId="1" r:id="rId2"/>
    <sheet name="Blad1" sheetId="5" state="hidden" r:id="rId3"/>
    <sheet name="Input Dashboard" sheetId="2" state="hidden" r:id="rId4"/>
  </sheets>
  <definedNames>
    <definedName name="_xlnm.Print_Area" localSheetId="1">Dashboard!$A$1:$R$62</definedName>
    <definedName name="OLE_LINK1" localSheetId="1">Dashboard!#REF!</definedName>
    <definedName name="Z_B0156B38_795A_4EFF_87D8_DD5A714E3B46_.wvu.Cols" localSheetId="3" hidden="1">'Input Dashboard'!$G:$R</definedName>
  </definedNames>
  <calcPr calcId="162913"/>
  <customWorkbookViews>
    <customWorkbookView name="Groot, André de (A.M.) - Persoonlijke weergave" guid="{B0156B38-795A-4EFF-87D8-DD5A714E3B46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8" i="1"/>
  <c r="F50" i="1" l="1"/>
  <c r="F46" i="1"/>
  <c r="F32" i="1"/>
  <c r="F16" i="1"/>
  <c r="F44" i="1"/>
  <c r="F33" i="1"/>
  <c r="F54" i="1"/>
  <c r="F53" i="1"/>
  <c r="F39" i="1"/>
  <c r="W6" i="2"/>
  <c r="W5" i="2"/>
  <c r="D62" i="1"/>
  <c r="C62" i="1" s="1"/>
  <c r="D19" i="1"/>
  <c r="C19" i="1" s="1"/>
  <c r="F18" i="1"/>
  <c r="F52" i="1"/>
  <c r="F40" i="1"/>
  <c r="F14" i="1"/>
  <c r="F56" i="1"/>
  <c r="F42" i="1"/>
  <c r="F27" i="1"/>
  <c r="F41" i="1"/>
  <c r="F13" i="1"/>
  <c r="F31" i="1"/>
  <c r="F35" i="1"/>
  <c r="F43" i="1"/>
  <c r="F55" i="1"/>
  <c r="F37" i="1"/>
  <c r="F30" i="1"/>
  <c r="F28" i="1"/>
  <c r="F26" i="1"/>
  <c r="F12" i="1"/>
  <c r="F10" i="1"/>
  <c r="F9" i="1"/>
  <c r="F7" i="1"/>
  <c r="F11" i="1"/>
  <c r="F25" i="1"/>
  <c r="F38" i="1"/>
  <c r="F36" i="1"/>
  <c r="F61" i="1"/>
  <c r="F60" i="1"/>
  <c r="F49" i="1"/>
  <c r="F34" i="1"/>
  <c r="F24" i="1"/>
  <c r="F47" i="1"/>
  <c r="F45" i="1"/>
  <c r="W29" i="2"/>
  <c r="W28" i="2"/>
  <c r="W27" i="2"/>
  <c r="W25" i="2"/>
  <c r="W24" i="2"/>
  <c r="W23" i="2"/>
  <c r="W22" i="2"/>
  <c r="W21" i="2"/>
  <c r="W20" i="2"/>
  <c r="W18" i="2"/>
  <c r="W16" i="2"/>
  <c r="W15" i="2"/>
  <c r="W14" i="2"/>
  <c r="W13" i="2"/>
  <c r="W12" i="2"/>
  <c r="W11" i="2"/>
  <c r="W10" i="2"/>
  <c r="W9" i="2"/>
  <c r="W8" i="2"/>
  <c r="W7" i="2"/>
  <c r="C19" i="2"/>
  <c r="C32" i="2"/>
  <c r="W19" i="2"/>
  <c r="D32" i="2"/>
  <c r="F17" i="1"/>
  <c r="F29" i="1"/>
  <c r="F48" i="1"/>
  <c r="F51" i="1"/>
  <c r="F57" i="1"/>
  <c r="F15" i="1"/>
  <c r="F62" i="1"/>
  <c r="B57" i="1"/>
  <c r="B51" i="1"/>
  <c r="B48" i="1"/>
  <c r="B29" i="1"/>
  <c r="T40" i="2"/>
  <c r="T41" i="2"/>
  <c r="T42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38" i="2"/>
  <c r="T65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C65" i="2"/>
  <c r="F8" i="1"/>
  <c r="E62" i="1"/>
  <c r="F19" i="1"/>
  <c r="E19" i="1" s="1"/>
</calcChain>
</file>

<file path=xl/sharedStrings.xml><?xml version="1.0" encoding="utf-8"?>
<sst xmlns="http://schemas.openxmlformats.org/spreadsheetml/2006/main" count="179" uniqueCount="108">
  <si>
    <t>Arkin</t>
  </si>
  <si>
    <t>Geestelijke Gezondheidszorg Noord-Holland-Noord</t>
  </si>
  <si>
    <t>GGz Centraal</t>
  </si>
  <si>
    <t>GGz Drenthe</t>
  </si>
  <si>
    <t>GGz Eindhoven en de Kempen</t>
  </si>
  <si>
    <t>GGz inGeest Overschiestraat</t>
  </si>
  <si>
    <t>GGz Oost Brabant</t>
  </si>
  <si>
    <t>Parnassia Groep</t>
  </si>
  <si>
    <t>Pro Persona</t>
  </si>
  <si>
    <t>RIBW Arnhem &amp; Veluwe Vallei</t>
  </si>
  <si>
    <t>Stichting Altrecht</t>
  </si>
  <si>
    <t>Stichting Antes</t>
  </si>
  <si>
    <t>Stichting Anton Constandse</t>
  </si>
  <si>
    <t>Stichting Dimence</t>
  </si>
  <si>
    <t>Stichting Geestelijke Gezondheidszorg Delfland</t>
  </si>
  <si>
    <t>Stichting Geestelijke Gezondheidszorg Friesland</t>
  </si>
  <si>
    <t>Stichting GGNet</t>
  </si>
  <si>
    <t>Stichting GGz Breburg Groep</t>
  </si>
  <si>
    <t>Stichting Iris Zorg</t>
  </si>
  <si>
    <t>Stichting Kwintes</t>
  </si>
  <si>
    <t>Stichting Mondriaan</t>
  </si>
  <si>
    <t>Stichting Odibaan</t>
  </si>
  <si>
    <t>Stichting Reg. Inst.  Begeleiding en Wonen Nijmegen &amp; Rivierenland</t>
  </si>
  <si>
    <t>Stichting Reinier van Arkel</t>
  </si>
  <si>
    <t>Stichting Rivierduinen</t>
  </si>
  <si>
    <t>Universitair Medisch Centrum Groningen (Lentis)</t>
  </si>
  <si>
    <t>Yulius</t>
  </si>
  <si>
    <t>IPS CMD Trajecten Gemeenten</t>
  </si>
  <si>
    <t>in aantal</t>
  </si>
  <si>
    <t>in €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</si>
  <si>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</si>
  <si>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</si>
  <si>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</si>
  <si>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</si>
  <si>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</si>
  <si>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</si>
  <si>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</si>
  <si>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</si>
  <si>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</si>
  <si>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</si>
  <si>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</si>
  <si>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</si>
  <si>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</si>
  <si>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</si>
  <si>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</si>
  <si>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</si>
  <si>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totaal</t>
  </si>
  <si>
    <t>toekenning</t>
  </si>
  <si>
    <t>IPS CMD TOEGEKENDE TRAJECTEN UWV</t>
  </si>
  <si>
    <t>IPS CMD TOEGEKENDE TRAJECTEN GEMEENTEN</t>
  </si>
  <si>
    <t>Winterswijk</t>
  </si>
  <si>
    <t>Rheden</t>
  </si>
  <si>
    <t>Bronckhorst</t>
  </si>
  <si>
    <t>Noordwijk</t>
  </si>
  <si>
    <t>Lisse</t>
  </si>
  <si>
    <t>realisatie</t>
  </si>
  <si>
    <t>Katwijk</t>
  </si>
  <si>
    <t>nog beschikbaar</t>
  </si>
  <si>
    <t>Oestgeest</t>
  </si>
  <si>
    <t>GGZ Drente</t>
  </si>
  <si>
    <t>IPS Trajecten UWV</t>
  </si>
  <si>
    <t>januari</t>
  </si>
  <si>
    <t>februari</t>
  </si>
  <si>
    <t>maart</t>
  </si>
  <si>
    <t>april</t>
  </si>
  <si>
    <t>mei</t>
  </si>
  <si>
    <t>juni</t>
  </si>
  <si>
    <t>Totaal</t>
  </si>
  <si>
    <t>Leiden</t>
  </si>
  <si>
    <t>Montferland</t>
  </si>
  <si>
    <t>Aalten</t>
  </si>
  <si>
    <t xml:space="preserve">Doetinchem </t>
  </si>
  <si>
    <t>Breda</t>
  </si>
  <si>
    <t>Alphen aan den Rijn</t>
  </si>
  <si>
    <t>Noordoostpolder</t>
  </si>
  <si>
    <t>Dronten</t>
  </si>
  <si>
    <t>Zuidplas</t>
  </si>
  <si>
    <t>Zutphen</t>
  </si>
  <si>
    <t>Gouda</t>
  </si>
  <si>
    <t>Gemert-Bakel</t>
  </si>
  <si>
    <t>GGZ Delfland</t>
  </si>
  <si>
    <t>Deventer</t>
  </si>
  <si>
    <t>Amsterdam</t>
  </si>
  <si>
    <t>Brunssum</t>
  </si>
  <si>
    <t>Gilze en Rijen</t>
  </si>
  <si>
    <t>Oosterhout</t>
  </si>
  <si>
    <t>GGZ inGeest Overschiestraat</t>
  </si>
  <si>
    <t xml:space="preserve">Helmond </t>
  </si>
  <si>
    <t xml:space="preserve">De Bilt </t>
  </si>
  <si>
    <t xml:space="preserve">Heerlen </t>
  </si>
  <si>
    <t xml:space="preserve">Uithoorn </t>
  </si>
  <si>
    <t>Haarlemmermeer</t>
  </si>
  <si>
    <t>Staphorst</t>
  </si>
  <si>
    <t>UMC Groningen</t>
  </si>
  <si>
    <t xml:space="preserve">september </t>
  </si>
  <si>
    <t xml:space="preserve">juli </t>
  </si>
  <si>
    <t xml:space="preserve">augustus </t>
  </si>
  <si>
    <t xml:space="preserve">oktober </t>
  </si>
  <si>
    <t>Haarlem</t>
  </si>
  <si>
    <t>Tilburg</t>
  </si>
  <si>
    <t>Teylingen</t>
  </si>
  <si>
    <t>Doesburg</t>
  </si>
  <si>
    <t>Krimpen aan den Ijssel</t>
  </si>
  <si>
    <t>Delft</t>
  </si>
  <si>
    <t xml:space="preserve">BUDGET EN UITNUTTING IPS CMD 2019 </t>
  </si>
  <si>
    <t>Oegstgeest</t>
  </si>
  <si>
    <t>Zandvoort</t>
  </si>
  <si>
    <t>Zoetermeer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</si>
</sst>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3" borderId="0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2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6" xfId="0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2" xfId="0" applyFont="1" applyFill="1" applyBorder="1"/>
    <xf numFmtId="0" fontId="0" fillId="0" borderId="13" xfId="0" applyBorder="1"/>
    <xf numFmtId="0" fontId="0" fillId="0" borderId="14" xfId="0" applyBorder="1"/>
    <xf numFmtId="0" fontId="1" fillId="3" borderId="13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left" indent="1"/>
    </xf>
    <xf numFmtId="0" fontId="1" fillId="3" borderId="5" xfId="0" applyFont="1" applyFill="1" applyBorder="1" applyAlignment="1">
      <alignment horizontal="left" indent="1"/>
    </xf>
    <xf numFmtId="0" fontId="3" fillId="3" borderId="2" xfId="0" applyFont="1" applyFill="1" applyBorder="1"/>
    <xf numFmtId="0" fontId="4" fillId="0" borderId="0" xfId="0" applyFont="1"/>
    <xf numFmtId="0" fontId="3" fillId="3" borderId="1" xfId="0" applyFont="1" applyFill="1" applyBorder="1"/>
    <xf numFmtId="0" fontId="4" fillId="2" borderId="0" xfId="0" applyFont="1" applyFill="1" applyBorder="1"/>
    <xf numFmtId="0" fontId="5" fillId="3" borderId="1" xfId="0" applyFont="1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left"/>
    </xf>
    <xf numFmtId="3" fontId="7" fillId="4" borderId="10" xfId="0" applyNumberFormat="1" applyFont="1" applyFill="1" applyBorder="1" applyAlignment="1">
      <alignment horizontal="right"/>
    </xf>
    <xf numFmtId="0" fontId="6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3" fontId="7" fillId="4" borderId="11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7" fillId="4" borderId="10" xfId="0" applyNumberFormat="1" applyFont="1" applyFill="1" applyBorder="1" applyAlignment="1"/>
    <xf numFmtId="10" fontId="4" fillId="2" borderId="0" xfId="1" applyNumberFormat="1" applyFont="1" applyFill="1" applyBorder="1" applyAlignment="1">
      <alignment horizontal="center"/>
    </xf>
    <xf numFmtId="0" fontId="6" fillId="2" borderId="0" xfId="0" applyFont="1" applyFill="1" applyBorder="1"/>
    <xf numFmtId="0" fontId="0" fillId="0" borderId="13" xfId="0" applyFill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0" fillId="0" borderId="0" xfId="0" applyFill="1" applyBorder="1"/>
    <xf numFmtId="0" fontId="2" fillId="0" borderId="1" xfId="0" applyFont="1" applyFill="1" applyBorder="1" applyAlignment="1"/>
    <xf numFmtId="0" fontId="2" fillId="0" borderId="1" xfId="0" applyFont="1" applyFill="1" applyBorder="1"/>
    <xf numFmtId="3" fontId="2" fillId="2" borderId="0" xfId="0" applyNumberFormat="1" applyFont="1" applyFill="1" applyBorder="1"/>
    <xf numFmtId="3" fontId="2" fillId="2" borderId="5" xfId="0" applyNumberFormat="1" applyFont="1" applyFill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9" fillId="0" borderId="0" xfId="0" applyFont="1" applyBorder="1"/>
    <xf numFmtId="0" fontId="1" fillId="3" borderId="0" xfId="0" applyFont="1" applyFill="1" applyBorder="1"/>
    <xf numFmtId="0" fontId="2" fillId="2" borderId="1" xfId="0" applyFont="1" applyFill="1" applyBorder="1" applyAlignment="1"/>
  </cellXfs>
  <cellStyles count="2">
    <cellStyle name="Procent" xfId="1" builtinId="5"/>
    <cellStyle name="Standaard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14224"/>
        <c:axId val="526915536"/>
      </c:barChart>
      <c:catAx>
        <c:axId val="526914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6915536"/>
        <c:crosses val="autoZero"/>
        <c:auto val="1"/>
        <c:lblAlgn val="ctr"/>
        <c:lblOffset val="100"/>
        <c:noMultiLvlLbl val="0"/>
      </c:catAx>
      <c:valAx>
        <c:axId val="52691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691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/>
              <a:t>IPS CMD Trajecten UWV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C4-49B3-90A6-0691D245289B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C4-49B3-90A6-0691D24528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Dashboard!$C$5:$D$5</c:f>
              <c:strCache>
                <c:ptCount val="2"/>
                <c:pt idx="0">
                  <c:v>nog beschikbaar</c:v>
                </c:pt>
                <c:pt idx="1">
                  <c:v>realisatie</c:v>
                </c:pt>
              </c:strCache>
            </c:strRef>
          </c:cat>
          <c:val>
            <c:numRef>
              <c:f>Dashboard!$C$19:$D$19</c:f>
              <c:numCache>
                <c:formatCode>#,##0</c:formatCode>
                <c:ptCount val="2"/>
                <c:pt idx="0" formatCode="General">
                  <c:v>44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C-4577-B4FE-5EC96A025827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/>
              <a:t>IPS CMD Trajecten Gemeenten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CB2-4FB1-BEE2-72E781779E8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CB2-4FB1-BEE2-72E781779E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Dashboard!$C$22:$D$22</c:f>
              <c:strCache>
                <c:ptCount val="2"/>
                <c:pt idx="0">
                  <c:v>nog beschikbaar</c:v>
                </c:pt>
                <c:pt idx="1">
                  <c:v>realisatie</c:v>
                </c:pt>
              </c:strCache>
            </c:strRef>
          </c:cat>
          <c:val>
            <c:numRef>
              <c:f>(Dashboard!$C$62,Dashboard!$D$62)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B2-4FB1-BEE2-72E781779E88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301626</xdr:colOff>
      <xdr:row>4</xdr:row>
      <xdr:rowOff>0</xdr:rowOff>
    </xdr:from>
    <xdr:to>
      <xdr:col>12</xdr:col>
      <xdr:colOff>63500</xdr:colOff>
      <xdr:row>42</xdr:row>
      <xdr:rowOff>76200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361949</xdr:colOff>
      <xdr:row>3</xdr:row>
      <xdr:rowOff>142876</xdr:rowOff>
    </xdr:from>
    <xdr:to>
      <xdr:col>17</xdr:col>
      <xdr:colOff>698500</xdr:colOff>
      <xdr:row>42</xdr:row>
      <xdr:rowOff>85725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304799</xdr:colOff>
      <xdr:row>44</xdr:row>
      <xdr:rowOff>76200</xdr:rowOff>
    </xdr:from>
    <xdr:to>
      <xdr:col>17</xdr:col>
      <xdr:colOff>704849</xdr:colOff>
      <xdr:row>61</xdr:row>
      <xdr:rowOff>152399</xdr:rowOff>
    </xdr:to>
    <xdr:sp macro="" textlink="">
      <xdr:nvSpPr>
        <xdr:cNvPr id="2" name="Tekstvak 1"/>
        <xdr:cNvSpPr txBox="1"/>
      </xdr:nvSpPr>
      <xdr:spPr>
        <a:xfrm>
          <a:off x="6267449" y="5715000"/>
          <a:ext cx="5324475" cy="17525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 b="1"/>
            <a:t>Toelichting:</a:t>
          </a:r>
        </a:p>
        <a:p>
          <a:r>
            <a:rPr lang="nl-NL" sz="900"/>
            <a:t>Het ministerie van SZW heeft € 1,3 mln. subsidie beschikbaar gesteld voor verbreding van de doelgroep van IPS. Het gaat daarbij om IPS trajecten voor Common Mental Disorders (CMD). Deze nieuwe Regeling is</a:t>
          </a:r>
          <a:r>
            <a:rPr lang="nl-NL" sz="900" baseline="0"/>
            <a:t> gestart</a:t>
          </a:r>
          <a:r>
            <a:rPr lang="nl-NL" sz="900"/>
            <a:t> op 01 mei 2019 en de regeling</a:t>
          </a:r>
          <a:r>
            <a:rPr lang="nl-NL" sz="900" baseline="0"/>
            <a:t> </a:t>
          </a:r>
          <a:r>
            <a:rPr lang="nl-NL" sz="900" u="sng" baseline="0"/>
            <a:t>eindigt op 29 november 2019</a:t>
          </a:r>
          <a:r>
            <a:rPr lang="nl-NL" sz="900"/>
            <a:t>. Het gaat in totaal om 200 trajecten, waarvan 125 voor UWV klanten (budget € 1,0 mln.) en 75 voor gemeente klanten (€ 0,3 mln.). </a:t>
          </a:r>
        </a:p>
        <a:p>
          <a:endParaRPr lang="nl-NL" sz="900"/>
        </a:p>
        <a:p>
          <a:r>
            <a:rPr lang="nl-NL" sz="900"/>
            <a:t>Tot</a:t>
          </a:r>
          <a:r>
            <a:rPr lang="nl-NL" sz="900" baseline="0"/>
            <a:t> en met 5 november 2019 2019</a:t>
          </a:r>
          <a:r>
            <a:rPr lang="nl-NL" sz="900"/>
            <a:t> zijn 81 UWV trajecten goedgekeurd</a:t>
          </a:r>
          <a:r>
            <a:rPr lang="nl-NL" sz="900" baseline="0"/>
            <a:t> en 75 gemeentetrajecten.</a:t>
          </a:r>
        </a:p>
        <a:p>
          <a:r>
            <a:rPr lang="nl-NL" sz="900" baseline="0"/>
            <a:t>Voor de gemeentetrajecten bereiken wij begin november 2019 het subsidieplafond. Dat betekent, dat UWV vanaf november 2019 aanvragen van de gemeentetrajecten zal afwijzen. </a:t>
          </a:r>
        </a:p>
        <a:p>
          <a:endParaRPr lang="nl-NL" sz="900" baseline="0"/>
        </a:p>
        <a:p>
          <a:r>
            <a:rPr lang="nl-NL" sz="900" baseline="0"/>
            <a:t>Voor UWV trajecten hebben we ruim voldoende budget over € 352.000,- (35% van het budget) </a:t>
          </a:r>
        </a:p>
        <a:p>
          <a:r>
            <a:rPr lang="nl-NL" sz="900" baseline="0"/>
            <a:t>Gezien de resultaten van de gemeentrajecten en UWV trajecten hebben de gemeentetrajecten sneller hun budgetplafond bereikt, in vergelijking met de UWV trajecten.</a:t>
          </a:r>
        </a:p>
        <a:p>
          <a:endParaRPr lang="nl-NL" sz="9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9"/>
  <sheetViews>
    <sheetView showGridLines="0" tabSelected="1" showRuler="0" view="pageLayout" topLeftCell="A20" zoomScaleNormal="115" workbookViewId="0">
      <selection activeCell="BN57" sqref="BN57"/>
    </sheetView>
  </sheetViews>
  <sheetFormatPr defaultColWidth="6.25" defaultRowHeight="12" x14ac:dyDescent="0.2"/>
  <cols>
    <col min="1" max="1" width="4.75" style="32" customWidth="1"/>
    <col min="2" max="2" width="34.125" style="28" customWidth="1"/>
    <col min="3" max="3" width="10.75" style="28" customWidth="1"/>
    <col min="4" max="4" width="9.75" style="28" customWidth="1"/>
    <col min="5" max="5" width="13.125" style="28" customWidth="1"/>
    <col min="6" max="6" width="9.75" style="28" customWidth="1"/>
    <col min="7" max="7" width="6.25" style="32"/>
    <col min="8" max="12" width="6.25" style="28"/>
    <col min="13" max="13" width="6.25" style="32"/>
    <col min="14" max="17" width="6.25" style="28"/>
    <col min="18" max="18" width="12.75" style="28" customWidth="1"/>
    <col min="19" max="22" width="0" style="32" hidden="1" customWidth="1"/>
    <col min="23" max="23" width="6.25" style="32" hidden="1" customWidth="1"/>
    <col min="24" max="38" width="6.25" style="28" hidden="1" customWidth="1"/>
    <col min="39" max="63" width="0" style="28" hidden="1" customWidth="1"/>
    <col min="64" max="16384" width="6.25" style="28"/>
  </cols>
  <sheetData>
    <row r="1" spans="2:18" s="32" customFormat="1" x14ac:dyDescent="0.2"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18" s="32" customFormat="1" x14ac:dyDescent="0.2"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2" customFormat="1" x14ac:dyDescent="0.2">
      <c r="B3" s="40" t="s">
        <v>104</v>
      </c>
      <c r="C3" s="41"/>
      <c r="D3" s="41"/>
      <c r="E3" s="41"/>
      <c r="F3" s="42"/>
      <c r="H3" s="53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2" customFormat="1" x14ac:dyDescent="0.2">
      <c r="E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x14ac:dyDescent="0.2">
      <c r="B5" s="27" t="s">
        <v>48</v>
      </c>
      <c r="C5" s="44" t="s">
        <v>57</v>
      </c>
      <c r="D5" s="44" t="s">
        <v>55</v>
      </c>
      <c r="E5" s="44" t="s">
        <v>57</v>
      </c>
      <c r="F5" s="47" t="s">
        <v>55</v>
      </c>
      <c r="H5" s="32"/>
      <c r="I5" s="32"/>
      <c r="J5" s="32"/>
      <c r="K5" s="32"/>
      <c r="L5" s="32"/>
    </row>
    <row r="6" spans="2:18" x14ac:dyDescent="0.2">
      <c r="B6" s="29"/>
      <c r="C6" s="45" t="s">
        <v>28</v>
      </c>
      <c r="D6" s="45" t="s">
        <v>28</v>
      </c>
      <c r="E6" s="45" t="s">
        <v>29</v>
      </c>
      <c r="F6" s="46" t="s">
        <v>29</v>
      </c>
      <c r="H6" s="32"/>
      <c r="I6" s="32"/>
      <c r="J6" s="32"/>
      <c r="K6" s="32"/>
      <c r="L6" s="32"/>
    </row>
    <row r="7" spans="2:18" x14ac:dyDescent="0.2">
      <c r="B7" s="60" t="s">
        <v>0</v>
      </c>
      <c r="C7" s="68"/>
      <c r="D7" s="66">
        <v>2</v>
      </c>
      <c r="E7" s="66"/>
      <c r="F7" s="67">
        <f>D7*8000</f>
        <v>16000</v>
      </c>
      <c r="H7" s="32"/>
      <c r="I7" s="32"/>
      <c r="J7" s="32"/>
      <c r="K7" s="32"/>
      <c r="L7" s="32"/>
    </row>
    <row r="8" spans="2:18" x14ac:dyDescent="0.2">
      <c r="B8" s="60" t="s">
        <v>10</v>
      </c>
      <c r="C8" s="69"/>
      <c r="D8" s="66">
        <v>8</v>
      </c>
      <c r="E8" s="37"/>
      <c r="F8" s="48">
        <f t="shared" ref="F8:F18" si="0">D8*8000</f>
        <v>64000</v>
      </c>
    </row>
    <row r="9" spans="2:18" x14ac:dyDescent="0.2">
      <c r="B9" s="60" t="s">
        <v>16</v>
      </c>
      <c r="C9" s="69"/>
      <c r="D9" s="66">
        <v>41</v>
      </c>
      <c r="E9" s="37"/>
      <c r="F9" s="48">
        <f t="shared" ref="F9:F14" si="1">D9*8000</f>
        <v>328000</v>
      </c>
    </row>
    <row r="10" spans="2:18" x14ac:dyDescent="0.2">
      <c r="B10" s="60" t="s">
        <v>17</v>
      </c>
      <c r="C10" s="69"/>
      <c r="D10" s="66">
        <v>2</v>
      </c>
      <c r="E10" s="37"/>
      <c r="F10" s="48">
        <f t="shared" si="1"/>
        <v>16000</v>
      </c>
    </row>
    <row r="11" spans="2:18" x14ac:dyDescent="0.2">
      <c r="B11" s="60" t="s">
        <v>80</v>
      </c>
      <c r="C11" s="64"/>
      <c r="D11" s="66">
        <v>4</v>
      </c>
      <c r="E11" s="37"/>
      <c r="F11" s="48">
        <f t="shared" si="1"/>
        <v>32000</v>
      </c>
    </row>
    <row r="12" spans="2:18" x14ac:dyDescent="0.2">
      <c r="B12" s="60" t="s">
        <v>59</v>
      </c>
      <c r="C12" s="69"/>
      <c r="D12" s="66">
        <v>5</v>
      </c>
      <c r="E12" s="37"/>
      <c r="F12" s="48">
        <f t="shared" si="1"/>
        <v>40000</v>
      </c>
    </row>
    <row r="13" spans="2:18" x14ac:dyDescent="0.2">
      <c r="B13" s="60" t="s">
        <v>86</v>
      </c>
      <c r="C13" s="69"/>
      <c r="D13" s="66">
        <v>2</v>
      </c>
      <c r="E13" s="37"/>
      <c r="F13" s="48">
        <f t="shared" si="1"/>
        <v>16000</v>
      </c>
    </row>
    <row r="14" spans="2:18" x14ac:dyDescent="0.2">
      <c r="B14" s="60" t="s">
        <v>7</v>
      </c>
      <c r="C14" s="69"/>
      <c r="D14" s="66">
        <v>1</v>
      </c>
      <c r="E14" s="37"/>
      <c r="F14" s="48">
        <f t="shared" si="1"/>
        <v>8000</v>
      </c>
    </row>
    <row r="15" spans="2:18" x14ac:dyDescent="0.2">
      <c r="B15" s="60" t="s">
        <v>20</v>
      </c>
      <c r="C15" s="69"/>
      <c r="D15" s="66">
        <v>9</v>
      </c>
      <c r="E15" s="37"/>
      <c r="F15" s="48">
        <f t="shared" si="0"/>
        <v>72000</v>
      </c>
    </row>
    <row r="16" spans="2:18" x14ac:dyDescent="0.2">
      <c r="B16" s="60" t="s">
        <v>19</v>
      </c>
      <c r="C16" s="69"/>
      <c r="D16" s="66">
        <v>2</v>
      </c>
      <c r="E16" s="37"/>
      <c r="F16" s="48">
        <f t="shared" si="0"/>
        <v>16000</v>
      </c>
    </row>
    <row r="17" spans="2:6" x14ac:dyDescent="0.2">
      <c r="B17" s="60" t="s">
        <v>24</v>
      </c>
      <c r="C17" s="64"/>
      <c r="D17" s="66">
        <v>2</v>
      </c>
      <c r="E17" s="37"/>
      <c r="F17" s="48">
        <f t="shared" si="0"/>
        <v>16000</v>
      </c>
    </row>
    <row r="18" spans="2:6" x14ac:dyDescent="0.2">
      <c r="B18" s="60" t="s">
        <v>93</v>
      </c>
      <c r="C18" s="64"/>
      <c r="D18" s="66">
        <v>3</v>
      </c>
      <c r="E18" s="37"/>
      <c r="F18" s="48">
        <f t="shared" si="0"/>
        <v>24000</v>
      </c>
    </row>
    <row r="19" spans="2:6" x14ac:dyDescent="0.2">
      <c r="B19" s="38" t="s">
        <v>46</v>
      </c>
      <c r="C19" s="51">
        <f>125-D19</f>
        <v>44</v>
      </c>
      <c r="D19" s="39">
        <f>SUM(Dashboard!D7:D18)</f>
        <v>81</v>
      </c>
      <c r="E19" s="39">
        <f>1000000-F19</f>
        <v>352000</v>
      </c>
      <c r="F19" s="43">
        <f>SUM(F7:F18)</f>
        <v>648000</v>
      </c>
    </row>
    <row r="20" spans="2:6" x14ac:dyDescent="0.2">
      <c r="B20" s="50"/>
      <c r="C20" s="50"/>
      <c r="D20" s="50"/>
      <c r="E20" s="50"/>
      <c r="F20" s="50"/>
    </row>
    <row r="21" spans="2:6" x14ac:dyDescent="0.2">
      <c r="B21" s="4"/>
      <c r="C21" s="33"/>
      <c r="D21" s="52"/>
      <c r="E21" s="36"/>
      <c r="F21" s="49"/>
    </row>
    <row r="22" spans="2:6" x14ac:dyDescent="0.2">
      <c r="B22" s="27" t="s">
        <v>49</v>
      </c>
      <c r="C22" s="44" t="s">
        <v>57</v>
      </c>
      <c r="D22" s="44" t="s">
        <v>55</v>
      </c>
      <c r="E22" s="65" t="s">
        <v>57</v>
      </c>
      <c r="F22" s="47" t="s">
        <v>55</v>
      </c>
    </row>
    <row r="23" spans="2:6" x14ac:dyDescent="0.2">
      <c r="B23" s="31"/>
      <c r="C23" s="45" t="s">
        <v>28</v>
      </c>
      <c r="D23" s="45" t="s">
        <v>28</v>
      </c>
      <c r="E23" s="45" t="s">
        <v>29</v>
      </c>
      <c r="F23" s="46" t="s">
        <v>29</v>
      </c>
    </row>
    <row r="24" spans="2:6" x14ac:dyDescent="0.2">
      <c r="B24" s="60" t="s">
        <v>70</v>
      </c>
      <c r="C24" s="61"/>
      <c r="D24" s="70">
        <v>1</v>
      </c>
      <c r="E24" s="61"/>
      <c r="F24" s="62">
        <f t="shared" ref="F24:F47" si="2">D24*4000</f>
        <v>4000</v>
      </c>
    </row>
    <row r="25" spans="2:6" x14ac:dyDescent="0.2">
      <c r="B25" s="60" t="s">
        <v>73</v>
      </c>
      <c r="C25" s="61"/>
      <c r="D25" s="70">
        <v>4</v>
      </c>
      <c r="E25" s="61"/>
      <c r="F25" s="62">
        <f t="shared" si="2"/>
        <v>16000</v>
      </c>
    </row>
    <row r="26" spans="2:6" x14ac:dyDescent="0.2">
      <c r="B26" s="60" t="s">
        <v>82</v>
      </c>
      <c r="C26" s="61"/>
      <c r="D26" s="70">
        <v>3</v>
      </c>
      <c r="E26" s="61"/>
      <c r="F26" s="62">
        <f t="shared" si="2"/>
        <v>12000</v>
      </c>
    </row>
    <row r="27" spans="2:6" x14ac:dyDescent="0.2">
      <c r="B27" s="60" t="s">
        <v>88</v>
      </c>
      <c r="C27" s="61"/>
      <c r="D27" s="70">
        <v>1</v>
      </c>
      <c r="E27" s="61"/>
      <c r="F27" s="62">
        <f t="shared" si="2"/>
        <v>4000</v>
      </c>
    </row>
    <row r="28" spans="2:6" x14ac:dyDescent="0.2">
      <c r="B28" s="1" t="s">
        <v>72</v>
      </c>
      <c r="C28" s="61"/>
      <c r="D28" s="70">
        <v>3</v>
      </c>
      <c r="E28" s="61"/>
      <c r="F28" s="62">
        <f t="shared" si="2"/>
        <v>12000</v>
      </c>
    </row>
    <row r="29" spans="2:6" x14ac:dyDescent="0.2">
      <c r="B29" s="1" t="str">
        <f>'Input Dashboard'!B38</f>
        <v>Bronckhorst</v>
      </c>
      <c r="C29" s="37"/>
      <c r="D29" s="66">
        <v>1</v>
      </c>
      <c r="E29" s="63"/>
      <c r="F29" s="48">
        <f t="shared" si="2"/>
        <v>4000</v>
      </c>
    </row>
    <row r="30" spans="2:6" x14ac:dyDescent="0.2">
      <c r="B30" s="1" t="s">
        <v>83</v>
      </c>
      <c r="C30" s="37"/>
      <c r="D30" s="66">
        <v>2</v>
      </c>
      <c r="E30" s="63"/>
      <c r="F30" s="48">
        <f t="shared" si="2"/>
        <v>8000</v>
      </c>
    </row>
    <row r="31" spans="2:6" x14ac:dyDescent="0.2">
      <c r="B31" s="1" t="s">
        <v>81</v>
      </c>
      <c r="C31" s="37"/>
      <c r="D31" s="66">
        <v>1</v>
      </c>
      <c r="E31" s="63"/>
      <c r="F31" s="48">
        <f t="shared" si="2"/>
        <v>4000</v>
      </c>
    </row>
    <row r="32" spans="2:6" x14ac:dyDescent="0.2">
      <c r="B32" s="1" t="s">
        <v>103</v>
      </c>
      <c r="C32" s="37"/>
      <c r="D32" s="66">
        <v>2</v>
      </c>
      <c r="E32" s="63"/>
      <c r="F32" s="48">
        <f t="shared" si="2"/>
        <v>8000</v>
      </c>
    </row>
    <row r="33" spans="2:6" x14ac:dyDescent="0.2">
      <c r="B33" s="1" t="s">
        <v>101</v>
      </c>
      <c r="C33" s="37"/>
      <c r="D33" s="66">
        <v>1</v>
      </c>
      <c r="E33" s="63"/>
      <c r="F33" s="48">
        <f t="shared" si="2"/>
        <v>4000</v>
      </c>
    </row>
    <row r="34" spans="2:6" x14ac:dyDescent="0.2">
      <c r="B34" s="73" t="s">
        <v>71</v>
      </c>
      <c r="C34" s="37"/>
      <c r="D34" s="66">
        <v>2</v>
      </c>
      <c r="E34" s="63"/>
      <c r="F34" s="48">
        <f t="shared" si="2"/>
        <v>8000</v>
      </c>
    </row>
    <row r="35" spans="2:6" x14ac:dyDescent="0.2">
      <c r="B35" s="73" t="s">
        <v>75</v>
      </c>
      <c r="C35" s="37"/>
      <c r="D35" s="66">
        <v>2</v>
      </c>
      <c r="E35" s="63"/>
      <c r="F35" s="48">
        <f t="shared" si="2"/>
        <v>8000</v>
      </c>
    </row>
    <row r="36" spans="2:6" x14ac:dyDescent="0.2">
      <c r="B36" s="73" t="s">
        <v>79</v>
      </c>
      <c r="C36" s="37"/>
      <c r="D36" s="66">
        <v>1</v>
      </c>
      <c r="E36" s="63"/>
      <c r="F36" s="48">
        <f t="shared" si="2"/>
        <v>4000</v>
      </c>
    </row>
    <row r="37" spans="2:6" x14ac:dyDescent="0.2">
      <c r="B37" s="73" t="s">
        <v>84</v>
      </c>
      <c r="C37" s="37"/>
      <c r="D37" s="66">
        <v>1</v>
      </c>
      <c r="E37" s="63"/>
      <c r="F37" s="48">
        <f t="shared" si="2"/>
        <v>4000</v>
      </c>
    </row>
    <row r="38" spans="2:6" x14ac:dyDescent="0.2">
      <c r="B38" s="73" t="s">
        <v>78</v>
      </c>
      <c r="C38" s="37"/>
      <c r="D38" s="66">
        <v>1</v>
      </c>
      <c r="E38" s="63"/>
      <c r="F38" s="48">
        <f t="shared" si="2"/>
        <v>4000</v>
      </c>
    </row>
    <row r="39" spans="2:6" x14ac:dyDescent="0.2">
      <c r="B39" s="73" t="s">
        <v>98</v>
      </c>
      <c r="C39" s="37"/>
      <c r="D39" s="66">
        <v>1</v>
      </c>
      <c r="E39" s="63"/>
      <c r="F39" s="48">
        <f t="shared" si="2"/>
        <v>4000</v>
      </c>
    </row>
    <row r="40" spans="2:6" x14ac:dyDescent="0.2">
      <c r="B40" s="73" t="s">
        <v>91</v>
      </c>
      <c r="C40" s="37"/>
      <c r="D40" s="66">
        <v>1</v>
      </c>
      <c r="E40" s="63"/>
      <c r="F40" s="48">
        <f t="shared" si="2"/>
        <v>4000</v>
      </c>
    </row>
    <row r="41" spans="2:6" x14ac:dyDescent="0.2">
      <c r="B41" s="73" t="s">
        <v>87</v>
      </c>
      <c r="C41" s="37"/>
      <c r="D41" s="66">
        <v>2</v>
      </c>
      <c r="E41" s="63"/>
      <c r="F41" s="48">
        <f t="shared" si="2"/>
        <v>8000</v>
      </c>
    </row>
    <row r="42" spans="2:6" x14ac:dyDescent="0.2">
      <c r="B42" s="73" t="s">
        <v>89</v>
      </c>
      <c r="C42" s="37"/>
      <c r="D42" s="66">
        <v>4</v>
      </c>
      <c r="E42" s="63"/>
      <c r="F42" s="48">
        <f t="shared" si="2"/>
        <v>16000</v>
      </c>
    </row>
    <row r="43" spans="2:6" x14ac:dyDescent="0.2">
      <c r="B43" s="1" t="s">
        <v>56</v>
      </c>
      <c r="C43" s="37"/>
      <c r="D43" s="66">
        <v>4</v>
      </c>
      <c r="E43" s="63"/>
      <c r="F43" s="48">
        <f t="shared" si="2"/>
        <v>16000</v>
      </c>
    </row>
    <row r="44" spans="2:6" x14ac:dyDescent="0.2">
      <c r="B44" s="1" t="s">
        <v>102</v>
      </c>
      <c r="C44" s="37"/>
      <c r="D44" s="66">
        <v>1</v>
      </c>
      <c r="E44" s="63"/>
      <c r="F44" s="48">
        <f t="shared" si="2"/>
        <v>4000</v>
      </c>
    </row>
    <row r="45" spans="2:6" x14ac:dyDescent="0.2">
      <c r="B45" s="1" t="s">
        <v>68</v>
      </c>
      <c r="C45" s="37"/>
      <c r="D45" s="66">
        <v>3</v>
      </c>
      <c r="E45" s="63"/>
      <c r="F45" s="48">
        <f t="shared" si="2"/>
        <v>12000</v>
      </c>
    </row>
    <row r="46" spans="2:6" x14ac:dyDescent="0.2">
      <c r="B46" s="1" t="s">
        <v>54</v>
      </c>
      <c r="C46" s="37"/>
      <c r="D46" s="66">
        <v>3</v>
      </c>
      <c r="E46" s="63"/>
      <c r="F46" s="48">
        <f t="shared" si="2"/>
        <v>12000</v>
      </c>
    </row>
    <row r="47" spans="2:6" x14ac:dyDescent="0.2">
      <c r="B47" s="1" t="s">
        <v>69</v>
      </c>
      <c r="C47" s="37"/>
      <c r="D47" s="66">
        <v>2</v>
      </c>
      <c r="E47" s="63"/>
      <c r="F47" s="48">
        <f t="shared" si="2"/>
        <v>8000</v>
      </c>
    </row>
    <row r="48" spans="2:6" ht="12" customHeight="1" x14ac:dyDescent="0.2">
      <c r="B48" s="60" t="str">
        <f>'Input Dashboard'!B41</f>
        <v>Noordwijk</v>
      </c>
      <c r="C48" s="37"/>
      <c r="D48" s="66">
        <v>1</v>
      </c>
      <c r="E48" s="63"/>
      <c r="F48" s="48">
        <f t="shared" ref="F48:F61" si="3">D48*4000</f>
        <v>4000</v>
      </c>
    </row>
    <row r="49" spans="2:6" ht="12" customHeight="1" x14ac:dyDescent="0.2">
      <c r="B49" s="60" t="s">
        <v>74</v>
      </c>
      <c r="C49" s="37"/>
      <c r="D49" s="66">
        <v>2</v>
      </c>
      <c r="E49" s="63"/>
      <c r="F49" s="48">
        <f t="shared" si="3"/>
        <v>8000</v>
      </c>
    </row>
    <row r="50" spans="2:6" ht="12" customHeight="1" x14ac:dyDescent="0.2">
      <c r="B50" s="60" t="s">
        <v>105</v>
      </c>
      <c r="C50" s="37"/>
      <c r="D50" s="66">
        <v>1</v>
      </c>
      <c r="E50" s="63"/>
      <c r="F50" s="48">
        <f t="shared" si="3"/>
        <v>4000</v>
      </c>
    </row>
    <row r="51" spans="2:6" ht="12" customHeight="1" x14ac:dyDescent="0.2">
      <c r="B51" s="60" t="str">
        <f>'Input Dashboard'!B42</f>
        <v>Rheden</v>
      </c>
      <c r="C51" s="37"/>
      <c r="D51" s="66">
        <v>2</v>
      </c>
      <c r="E51" s="63"/>
      <c r="F51" s="48">
        <f t="shared" si="3"/>
        <v>8000</v>
      </c>
    </row>
    <row r="52" spans="2:6" ht="12" customHeight="1" x14ac:dyDescent="0.2">
      <c r="B52" s="60" t="s">
        <v>92</v>
      </c>
      <c r="C52" s="37"/>
      <c r="D52" s="66">
        <v>1</v>
      </c>
      <c r="E52" s="63"/>
      <c r="F52" s="48">
        <f t="shared" si="3"/>
        <v>4000</v>
      </c>
    </row>
    <row r="53" spans="2:6" ht="12" customHeight="1" x14ac:dyDescent="0.2">
      <c r="B53" s="60" t="s">
        <v>99</v>
      </c>
      <c r="C53" s="37"/>
      <c r="D53" s="66">
        <v>3</v>
      </c>
      <c r="E53" s="63"/>
      <c r="F53" s="48">
        <f t="shared" si="3"/>
        <v>12000</v>
      </c>
    </row>
    <row r="54" spans="2:6" ht="12" customHeight="1" x14ac:dyDescent="0.2">
      <c r="B54" s="60" t="s">
        <v>100</v>
      </c>
      <c r="C54" s="37"/>
      <c r="D54" s="66">
        <v>2</v>
      </c>
      <c r="E54" s="63"/>
      <c r="F54" s="48">
        <f t="shared" si="3"/>
        <v>8000</v>
      </c>
    </row>
    <row r="55" spans="2:6" ht="12" customHeight="1" x14ac:dyDescent="0.2">
      <c r="B55" s="60" t="s">
        <v>85</v>
      </c>
      <c r="C55" s="37"/>
      <c r="D55" s="66">
        <v>1</v>
      </c>
      <c r="E55" s="63"/>
      <c r="F55" s="48">
        <f t="shared" si="3"/>
        <v>4000</v>
      </c>
    </row>
    <row r="56" spans="2:6" ht="12" customHeight="1" x14ac:dyDescent="0.2">
      <c r="B56" s="59" t="s">
        <v>90</v>
      </c>
      <c r="C56" s="37"/>
      <c r="D56" s="66">
        <v>1</v>
      </c>
      <c r="E56" s="63"/>
      <c r="F56" s="48">
        <f t="shared" si="3"/>
        <v>4000</v>
      </c>
    </row>
    <row r="57" spans="2:6" x14ac:dyDescent="0.2">
      <c r="B57" s="60" t="str">
        <f>'Input Dashboard'!B44</f>
        <v>Winterswijk</v>
      </c>
      <c r="C57" s="37"/>
      <c r="D57" s="66">
        <v>4</v>
      </c>
      <c r="E57" s="63"/>
      <c r="F57" s="48">
        <f t="shared" si="3"/>
        <v>16000</v>
      </c>
    </row>
    <row r="58" spans="2:6" x14ac:dyDescent="0.2">
      <c r="B58" s="60" t="s">
        <v>106</v>
      </c>
      <c r="C58" s="37"/>
      <c r="D58" s="66">
        <v>1</v>
      </c>
      <c r="E58" s="63"/>
      <c r="F58" s="48">
        <f t="shared" si="3"/>
        <v>4000</v>
      </c>
    </row>
    <row r="59" spans="2:6" x14ac:dyDescent="0.2">
      <c r="B59" s="60" t="s">
        <v>107</v>
      </c>
      <c r="C59" s="37"/>
      <c r="D59" s="66">
        <v>4</v>
      </c>
      <c r="E59" s="63"/>
      <c r="F59" s="48">
        <f t="shared" si="3"/>
        <v>16000</v>
      </c>
    </row>
    <row r="60" spans="2:6" x14ac:dyDescent="0.2">
      <c r="B60" s="60" t="s">
        <v>76</v>
      </c>
      <c r="C60" s="37"/>
      <c r="D60" s="66">
        <v>2</v>
      </c>
      <c r="E60" s="63"/>
      <c r="F60" s="48">
        <f t="shared" si="3"/>
        <v>8000</v>
      </c>
    </row>
    <row r="61" spans="2:6" x14ac:dyDescent="0.2">
      <c r="B61" s="60" t="s">
        <v>77</v>
      </c>
      <c r="C61" s="37"/>
      <c r="D61" s="66">
        <v>3</v>
      </c>
      <c r="E61" s="63"/>
      <c r="F61" s="48">
        <f t="shared" si="3"/>
        <v>12000</v>
      </c>
    </row>
    <row r="62" spans="2:6" x14ac:dyDescent="0.2">
      <c r="B62" s="38" t="s">
        <v>46</v>
      </c>
      <c r="C62" s="39">
        <f>75-D62</f>
        <v>0</v>
      </c>
      <c r="D62" s="39">
        <f>SUM(D24:D61)</f>
        <v>75</v>
      </c>
      <c r="E62" s="39">
        <f>300000-F62</f>
        <v>0</v>
      </c>
      <c r="F62" s="43">
        <f>SUM(F24:F61)</f>
        <v>300000</v>
      </c>
    </row>
    <row r="63" spans="2:6" hidden="1" x14ac:dyDescent="0.2"/>
    <row r="64" spans="2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</sheetData>
  <customSheetViews>
    <customSheetView guid="{B0156B38-795A-4EFF-87D8-DD5A714E3B46}" showPageBreaks="1" showGridLines="0" fitToPage="1" view="pageLayout" showRuler="0" topLeftCell="B4">
      <selection activeCell="D15" sqref="D15"/>
      <pageMargins left="0.70866141732283472" right="0.70866141732283472" top="0.74803149606299213" bottom="0.74803149606299213" header="0.31496062992125984" footer="0.31496062992125984"/>
      <pageSetup paperSize="8" scale="90" orientation="landscape" r:id="rId1"/>
      <headerFooter>
        <oddHeader xml:space="preserve">&amp;L&amp;"-,Vet"DASHBOARD REGELING IPS CMD WEEK 20
&amp;"Verdana,Standaard"
</oddHeader>
        <oddFooter>&amp;L&amp;"-,Vet"Bureau Bijzondere Geldstromen&amp;R&amp;"-,Vet"versie: 21 mei 2019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8" scale="92" orientation="landscape" r:id="rId2"/>
  <headerFooter>
    <oddHeader xml:space="preserve">&amp;L&amp;"-,Vet"DASHBOARD REGELING IPS TOT EN MET 5 november 2019
&amp;"Verdana,Standaard"
</oddHeader>
    <oddFooter>&amp;L&amp;"-,Vet"Bureau Bijzondere Geldstromen&amp;R&amp;"-,Vet"versie: 5 november 2019</oddFooter>
  </headerFooter>
  <ignoredErrors>
    <ignoredError sqref="E62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showGridLines="0" topLeftCell="A13" workbookViewId="0">
      <selection activeCell="B32" sqref="B32"/>
    </sheetView>
  </sheetViews>
  <sheetFormatPr defaultRowHeight="11.25" outlineLevelCol="1" x14ac:dyDescent="0.15"/>
  <cols>
    <col min="2" max="2" width="50" customWidth="1"/>
    <col min="3" max="3" width="9.625" customWidth="1"/>
    <col min="4" max="8" width="9.625" customWidth="1" outlineLevel="1"/>
    <col min="9" max="17" width="9.625" hidden="1" customWidth="1" outlineLevel="1"/>
    <col min="18" max="18" width="9.625" hidden="1" customWidth="1"/>
    <col min="19" max="19" width="10.25" customWidth="1"/>
    <col min="20" max="20" width="9.625" customWidth="1"/>
    <col min="21" max="21" width="10" customWidth="1"/>
    <col min="22" max="22" width="10.125" customWidth="1"/>
    <col min="23" max="23" width="11" customWidth="1"/>
  </cols>
  <sheetData>
    <row r="2" spans="2:23" x14ac:dyDescent="0.15">
      <c r="B2" s="5" t="s">
        <v>60</v>
      </c>
      <c r="C2" s="19" t="s">
        <v>47</v>
      </c>
      <c r="D2" s="17" t="s">
        <v>47</v>
      </c>
      <c r="E2" s="19" t="s">
        <v>47</v>
      </c>
      <c r="F2" s="19" t="s">
        <v>47</v>
      </c>
      <c r="G2" s="17" t="s">
        <v>47</v>
      </c>
      <c r="H2" s="19" t="s">
        <v>47</v>
      </c>
      <c r="I2" s="17" t="s">
        <v>47</v>
      </c>
      <c r="J2" s="19" t="s">
        <v>47</v>
      </c>
      <c r="K2" s="17" t="s">
        <v>47</v>
      </c>
      <c r="L2" s="19" t="s">
        <v>47</v>
      </c>
      <c r="M2" s="17" t="s">
        <v>47</v>
      </c>
      <c r="N2" s="19" t="s">
        <v>47</v>
      </c>
      <c r="O2" s="17" t="s">
        <v>47</v>
      </c>
      <c r="P2" s="19" t="s">
        <v>47</v>
      </c>
      <c r="Q2" s="19" t="s">
        <v>47</v>
      </c>
      <c r="R2" s="18" t="s">
        <v>47</v>
      </c>
      <c r="S2" s="18" t="s">
        <v>47</v>
      </c>
      <c r="T2" s="19" t="s">
        <v>47</v>
      </c>
      <c r="U2" s="19" t="s">
        <v>47</v>
      </c>
      <c r="V2" s="19" t="s">
        <v>47</v>
      </c>
      <c r="W2" s="19"/>
    </row>
    <row r="3" spans="2:23" x14ac:dyDescent="0.15">
      <c r="B3" s="6"/>
      <c r="C3" s="22" t="s">
        <v>61</v>
      </c>
      <c r="D3" s="7" t="s">
        <v>62</v>
      </c>
      <c r="E3" s="22" t="s">
        <v>63</v>
      </c>
      <c r="F3" s="22" t="s">
        <v>64</v>
      </c>
      <c r="G3" s="7" t="s">
        <v>65</v>
      </c>
      <c r="H3" s="22" t="s">
        <v>66</v>
      </c>
      <c r="I3" s="7" t="s">
        <v>36</v>
      </c>
      <c r="J3" s="22" t="s">
        <v>37</v>
      </c>
      <c r="K3" s="7" t="s">
        <v>38</v>
      </c>
      <c r="L3" s="22" t="s">
        <v>39</v>
      </c>
      <c r="M3" s="7" t="s">
        <v>40</v>
      </c>
      <c r="N3" s="22" t="s">
        <v>41</v>
      </c>
      <c r="O3" s="7" t="s">
        <v>42</v>
      </c>
      <c r="P3" s="22" t="s">
        <v>43</v>
      </c>
      <c r="Q3" s="22" t="s">
        <v>44</v>
      </c>
      <c r="R3" s="8" t="s">
        <v>45</v>
      </c>
      <c r="S3" s="8" t="s">
        <v>95</v>
      </c>
      <c r="T3" s="22" t="s">
        <v>96</v>
      </c>
      <c r="U3" s="22" t="s">
        <v>94</v>
      </c>
      <c r="V3" s="22" t="s">
        <v>97</v>
      </c>
      <c r="W3" s="22" t="s">
        <v>67</v>
      </c>
    </row>
    <row r="4" spans="2:23" x14ac:dyDescent="0.15">
      <c r="B4" s="9"/>
      <c r="C4" s="20"/>
      <c r="D4" s="10"/>
      <c r="E4" s="20"/>
      <c r="F4" s="20"/>
      <c r="G4" s="10"/>
      <c r="H4" s="20"/>
      <c r="I4" s="10"/>
      <c r="J4" s="20"/>
      <c r="K4" s="10"/>
      <c r="L4" s="20"/>
      <c r="M4" s="10"/>
      <c r="N4" s="20"/>
      <c r="O4" s="10"/>
      <c r="P4" s="20"/>
      <c r="Q4" s="20"/>
      <c r="R4" s="11"/>
      <c r="S4" s="11"/>
      <c r="T4" s="20"/>
      <c r="U4" s="20"/>
      <c r="V4" s="20"/>
      <c r="W4" s="55"/>
    </row>
    <row r="5" spans="2:23" ht="12" x14ac:dyDescent="0.2">
      <c r="B5" s="1" t="s">
        <v>0</v>
      </c>
      <c r="C5" s="54"/>
      <c r="D5" s="10">
        <v>1</v>
      </c>
      <c r="E5" s="20">
        <v>2</v>
      </c>
      <c r="F5" s="20">
        <v>4</v>
      </c>
      <c r="G5" s="54">
        <v>2</v>
      </c>
      <c r="H5" s="20"/>
      <c r="I5" s="10"/>
      <c r="J5" s="20"/>
      <c r="K5" s="10"/>
      <c r="L5" s="20"/>
      <c r="M5" s="10"/>
      <c r="N5" s="20"/>
      <c r="O5" s="10"/>
      <c r="P5" s="20"/>
      <c r="Q5" s="20"/>
      <c r="R5" s="11"/>
      <c r="S5" s="11"/>
      <c r="T5" s="20">
        <v>1</v>
      </c>
      <c r="U5" s="20">
        <v>1</v>
      </c>
      <c r="V5" s="20"/>
      <c r="W5" s="55">
        <f>SUM(D5:V5)</f>
        <v>11</v>
      </c>
    </row>
    <row r="6" spans="2:23" ht="12" x14ac:dyDescent="0.2">
      <c r="B6" s="1" t="s">
        <v>1</v>
      </c>
      <c r="C6" s="54">
        <v>1</v>
      </c>
      <c r="D6" s="10">
        <v>2</v>
      </c>
      <c r="E6" s="20">
        <v>2</v>
      </c>
      <c r="F6" s="20">
        <v>1</v>
      </c>
      <c r="G6" s="54">
        <v>2</v>
      </c>
      <c r="H6" s="20">
        <v>2</v>
      </c>
      <c r="I6" s="10"/>
      <c r="J6" s="20"/>
      <c r="K6" s="10"/>
      <c r="L6" s="20"/>
      <c r="M6" s="10"/>
      <c r="N6" s="20"/>
      <c r="O6" s="10"/>
      <c r="P6" s="20"/>
      <c r="Q6" s="20"/>
      <c r="R6" s="11"/>
      <c r="S6" s="11"/>
      <c r="T6" s="20"/>
      <c r="U6" s="20">
        <v>2</v>
      </c>
      <c r="V6" s="20">
        <v>1</v>
      </c>
      <c r="W6" s="55">
        <f>SUM(C6:V6)</f>
        <v>13</v>
      </c>
    </row>
    <row r="7" spans="2:23" ht="12" x14ac:dyDescent="0.2">
      <c r="B7" s="1" t="s">
        <v>2</v>
      </c>
      <c r="C7" s="54">
        <v>1</v>
      </c>
      <c r="D7" s="10">
        <v>2</v>
      </c>
      <c r="E7" s="20">
        <v>4</v>
      </c>
      <c r="F7" s="20">
        <v>6</v>
      </c>
      <c r="G7" s="54">
        <v>7</v>
      </c>
      <c r="H7" s="20">
        <v>3</v>
      </c>
      <c r="I7" s="10"/>
      <c r="J7" s="20"/>
      <c r="K7" s="10"/>
      <c r="L7" s="20"/>
      <c r="M7" s="10"/>
      <c r="N7" s="20"/>
      <c r="O7" s="10"/>
      <c r="P7" s="20"/>
      <c r="Q7" s="20"/>
      <c r="R7" s="11"/>
      <c r="S7" s="11"/>
      <c r="T7" s="20"/>
      <c r="U7" s="20"/>
      <c r="V7" s="20"/>
      <c r="W7" s="55">
        <f>SUM(C7:T7)</f>
        <v>23</v>
      </c>
    </row>
    <row r="8" spans="2:23" ht="12" x14ac:dyDescent="0.2">
      <c r="B8" s="1" t="s">
        <v>3</v>
      </c>
      <c r="C8" s="54">
        <v>4</v>
      </c>
      <c r="D8" s="58">
        <v>0</v>
      </c>
      <c r="E8" s="20">
        <v>2</v>
      </c>
      <c r="F8" s="20">
        <v>0</v>
      </c>
      <c r="G8" s="54">
        <v>1</v>
      </c>
      <c r="H8" s="20">
        <v>1</v>
      </c>
      <c r="I8" s="10"/>
      <c r="J8" s="20"/>
      <c r="K8" s="10"/>
      <c r="L8" s="20"/>
      <c r="M8" s="10"/>
      <c r="N8" s="20"/>
      <c r="O8" s="10"/>
      <c r="P8" s="20"/>
      <c r="Q8" s="20"/>
      <c r="R8" s="11"/>
      <c r="S8" s="11"/>
      <c r="T8" s="20"/>
      <c r="U8" s="20"/>
      <c r="V8" s="20"/>
      <c r="W8" s="55">
        <f>SUM(C8:T8)</f>
        <v>8</v>
      </c>
    </row>
    <row r="9" spans="2:23" ht="12" x14ac:dyDescent="0.2">
      <c r="B9" s="1" t="s">
        <v>4</v>
      </c>
      <c r="C9" s="54">
        <v>0</v>
      </c>
      <c r="D9" s="58">
        <v>0</v>
      </c>
      <c r="E9" s="20">
        <v>0</v>
      </c>
      <c r="F9" s="20">
        <v>1</v>
      </c>
      <c r="G9" s="54">
        <v>3</v>
      </c>
      <c r="H9" s="20">
        <v>2</v>
      </c>
      <c r="I9" s="10"/>
      <c r="J9" s="20"/>
      <c r="K9" s="10"/>
      <c r="L9" s="20"/>
      <c r="M9" s="10"/>
      <c r="N9" s="20"/>
      <c r="O9" s="10"/>
      <c r="P9" s="20"/>
      <c r="Q9" s="20"/>
      <c r="R9" s="11"/>
      <c r="S9" s="11"/>
      <c r="T9" s="20"/>
      <c r="U9" s="20"/>
      <c r="V9" s="20"/>
      <c r="W9" s="55">
        <f>SUM(C9:H9)</f>
        <v>6</v>
      </c>
    </row>
    <row r="10" spans="2:23" ht="12" x14ac:dyDescent="0.15">
      <c r="B10" s="2" t="s">
        <v>5</v>
      </c>
      <c r="C10" s="54">
        <v>1</v>
      </c>
      <c r="D10" s="58">
        <v>5</v>
      </c>
      <c r="E10" s="20">
        <v>4</v>
      </c>
      <c r="F10" s="20">
        <v>3</v>
      </c>
      <c r="G10" s="54">
        <v>4</v>
      </c>
      <c r="H10" s="20">
        <v>3</v>
      </c>
      <c r="I10" s="10"/>
      <c r="J10" s="20"/>
      <c r="K10" s="10"/>
      <c r="L10" s="20"/>
      <c r="M10" s="10"/>
      <c r="N10" s="20"/>
      <c r="O10" s="10"/>
      <c r="P10" s="20"/>
      <c r="Q10" s="20"/>
      <c r="R10" s="11"/>
      <c r="S10" s="11"/>
      <c r="T10" s="20"/>
      <c r="U10" s="20"/>
      <c r="V10" s="20"/>
      <c r="W10" s="55">
        <f t="shared" ref="W10:W16" si="0">SUM(C10:T10)</f>
        <v>20</v>
      </c>
    </row>
    <row r="11" spans="2:23" ht="12" x14ac:dyDescent="0.2">
      <c r="B11" s="1" t="s">
        <v>6</v>
      </c>
      <c r="C11" s="54">
        <v>0</v>
      </c>
      <c r="D11" s="58">
        <v>3</v>
      </c>
      <c r="E11" s="20">
        <v>4</v>
      </c>
      <c r="F11" s="20">
        <v>2</v>
      </c>
      <c r="G11" s="54">
        <v>1</v>
      </c>
      <c r="H11" s="20"/>
      <c r="I11" s="10"/>
      <c r="J11" s="20"/>
      <c r="K11" s="10"/>
      <c r="L11" s="20"/>
      <c r="M11" s="10"/>
      <c r="N11" s="20"/>
      <c r="O11" s="10"/>
      <c r="P11" s="20"/>
      <c r="Q11" s="20"/>
      <c r="R11" s="11"/>
      <c r="S11" s="11"/>
      <c r="T11" s="20"/>
      <c r="U11" s="20"/>
      <c r="V11" s="20"/>
      <c r="W11" s="55">
        <f t="shared" si="0"/>
        <v>10</v>
      </c>
    </row>
    <row r="12" spans="2:23" ht="12" x14ac:dyDescent="0.2">
      <c r="B12" s="1" t="s">
        <v>7</v>
      </c>
      <c r="C12" s="54">
        <v>4</v>
      </c>
      <c r="D12" s="58">
        <v>5</v>
      </c>
      <c r="E12" s="20">
        <v>4</v>
      </c>
      <c r="F12" s="20">
        <v>7</v>
      </c>
      <c r="G12" s="54">
        <v>5</v>
      </c>
      <c r="H12" s="20">
        <v>1</v>
      </c>
      <c r="I12" s="10"/>
      <c r="J12" s="20"/>
      <c r="K12" s="10"/>
      <c r="L12" s="20"/>
      <c r="M12" s="10"/>
      <c r="N12" s="20"/>
      <c r="O12" s="10"/>
      <c r="P12" s="20"/>
      <c r="Q12" s="20"/>
      <c r="R12" s="11"/>
      <c r="S12" s="11"/>
      <c r="T12" s="20"/>
      <c r="U12" s="20"/>
      <c r="V12" s="20"/>
      <c r="W12" s="55">
        <f t="shared" si="0"/>
        <v>26</v>
      </c>
    </row>
    <row r="13" spans="2:23" ht="12" x14ac:dyDescent="0.2">
      <c r="B13" s="1" t="s">
        <v>8</v>
      </c>
      <c r="C13" s="54"/>
      <c r="D13" s="58">
        <v>1</v>
      </c>
      <c r="E13" s="20"/>
      <c r="F13" s="20"/>
      <c r="G13" s="10"/>
      <c r="H13" s="20"/>
      <c r="I13" s="10"/>
      <c r="J13" s="20"/>
      <c r="K13" s="10"/>
      <c r="L13" s="20"/>
      <c r="M13" s="10"/>
      <c r="N13" s="20"/>
      <c r="O13" s="10"/>
      <c r="P13" s="20"/>
      <c r="Q13" s="20"/>
      <c r="R13" s="11"/>
      <c r="S13" s="11"/>
      <c r="T13" s="20"/>
      <c r="U13" s="20"/>
      <c r="V13" s="20"/>
      <c r="W13" s="55">
        <f t="shared" si="0"/>
        <v>1</v>
      </c>
    </row>
    <row r="14" spans="2:23" ht="12" x14ac:dyDescent="0.2">
      <c r="B14" s="1" t="s">
        <v>9</v>
      </c>
      <c r="C14" s="54">
        <v>3</v>
      </c>
      <c r="D14" s="58">
        <v>2</v>
      </c>
      <c r="E14" s="20"/>
      <c r="F14" s="20">
        <v>4</v>
      </c>
      <c r="G14" s="54">
        <v>1</v>
      </c>
      <c r="H14" s="20">
        <v>1</v>
      </c>
      <c r="I14" s="10"/>
      <c r="J14" s="20"/>
      <c r="K14" s="10"/>
      <c r="L14" s="20"/>
      <c r="M14" s="10"/>
      <c r="N14" s="20"/>
      <c r="O14" s="10"/>
      <c r="P14" s="20"/>
      <c r="Q14" s="20"/>
      <c r="R14" s="11"/>
      <c r="S14" s="11"/>
      <c r="T14" s="20"/>
      <c r="U14" s="20"/>
      <c r="V14" s="20"/>
      <c r="W14" s="55">
        <f t="shared" si="0"/>
        <v>11</v>
      </c>
    </row>
    <row r="15" spans="2:23" ht="12" x14ac:dyDescent="0.2">
      <c r="B15" s="1" t="s">
        <v>10</v>
      </c>
      <c r="C15" s="54">
        <v>1</v>
      </c>
      <c r="D15" s="58">
        <v>3</v>
      </c>
      <c r="E15" s="20">
        <v>3</v>
      </c>
      <c r="F15" s="20">
        <v>5</v>
      </c>
      <c r="G15" s="54">
        <v>1</v>
      </c>
      <c r="H15" s="20"/>
      <c r="I15" s="10"/>
      <c r="J15" s="20"/>
      <c r="K15" s="10"/>
      <c r="L15" s="20"/>
      <c r="M15" s="10"/>
      <c r="N15" s="20"/>
      <c r="O15" s="10"/>
      <c r="P15" s="20"/>
      <c r="Q15" s="20"/>
      <c r="R15" s="11"/>
      <c r="S15" s="11"/>
      <c r="T15" s="20"/>
      <c r="U15" s="20"/>
      <c r="V15" s="20"/>
      <c r="W15" s="55">
        <f t="shared" si="0"/>
        <v>13</v>
      </c>
    </row>
    <row r="16" spans="2:23" ht="12" x14ac:dyDescent="0.2">
      <c r="B16" s="1" t="s">
        <v>11</v>
      </c>
      <c r="C16" s="54">
        <v>1</v>
      </c>
      <c r="D16" s="58">
        <v>2</v>
      </c>
      <c r="E16" s="20">
        <v>1</v>
      </c>
      <c r="F16" s="20"/>
      <c r="G16" s="10"/>
      <c r="H16" s="20">
        <v>1</v>
      </c>
      <c r="I16" s="10"/>
      <c r="J16" s="20"/>
      <c r="K16" s="10"/>
      <c r="L16" s="20"/>
      <c r="M16" s="10"/>
      <c r="N16" s="20"/>
      <c r="O16" s="10"/>
      <c r="P16" s="20"/>
      <c r="Q16" s="20"/>
      <c r="R16" s="11"/>
      <c r="S16" s="11"/>
      <c r="T16" s="20"/>
      <c r="U16" s="20"/>
      <c r="V16" s="20"/>
      <c r="W16" s="55">
        <f t="shared" si="0"/>
        <v>5</v>
      </c>
    </row>
    <row r="17" spans="2:23" ht="12" x14ac:dyDescent="0.2">
      <c r="B17" s="1" t="s">
        <v>12</v>
      </c>
      <c r="C17" s="54"/>
      <c r="D17" s="10"/>
      <c r="E17" s="20"/>
      <c r="F17" s="20"/>
      <c r="G17" s="10"/>
      <c r="H17" s="20"/>
      <c r="I17" s="10"/>
      <c r="J17" s="20"/>
      <c r="K17" s="10"/>
      <c r="L17" s="20"/>
      <c r="M17" s="10"/>
      <c r="N17" s="20"/>
      <c r="O17" s="10"/>
      <c r="P17" s="20"/>
      <c r="Q17" s="20"/>
      <c r="R17" s="11"/>
      <c r="S17" s="11"/>
      <c r="T17" s="20"/>
      <c r="U17" s="20"/>
      <c r="V17" s="20"/>
      <c r="W17" s="55"/>
    </row>
    <row r="18" spans="2:23" ht="12" x14ac:dyDescent="0.2">
      <c r="B18" s="1" t="s">
        <v>13</v>
      </c>
      <c r="C18" s="54">
        <v>1</v>
      </c>
      <c r="D18" s="10"/>
      <c r="E18" s="20">
        <v>5</v>
      </c>
      <c r="F18" s="20">
        <v>4</v>
      </c>
      <c r="G18" s="54">
        <v>2</v>
      </c>
      <c r="H18" s="20">
        <v>1</v>
      </c>
      <c r="I18" s="10"/>
      <c r="J18" s="20"/>
      <c r="K18" s="10"/>
      <c r="L18" s="20"/>
      <c r="M18" s="10"/>
      <c r="N18" s="20"/>
      <c r="O18" s="10"/>
      <c r="P18" s="20"/>
      <c r="Q18" s="20"/>
      <c r="R18" s="11"/>
      <c r="S18" s="11"/>
      <c r="T18" s="20"/>
      <c r="U18" s="20"/>
      <c r="V18" s="20"/>
      <c r="W18" s="55">
        <f t="shared" ref="W18:W25" si="1">SUM(C18:T18)</f>
        <v>13</v>
      </c>
    </row>
    <row r="19" spans="2:23" ht="12" x14ac:dyDescent="0.2">
      <c r="B19" s="1" t="s">
        <v>14</v>
      </c>
      <c r="C19" s="54">
        <f>1+2</f>
        <v>3</v>
      </c>
      <c r="D19" s="58">
        <v>3</v>
      </c>
      <c r="E19" s="20">
        <v>4</v>
      </c>
      <c r="F19" s="20">
        <v>3</v>
      </c>
      <c r="G19" s="10"/>
      <c r="H19" s="20"/>
      <c r="I19" s="10"/>
      <c r="J19" s="20"/>
      <c r="K19" s="10"/>
      <c r="L19" s="20"/>
      <c r="M19" s="10"/>
      <c r="N19" s="20"/>
      <c r="O19" s="10"/>
      <c r="P19" s="20"/>
      <c r="Q19" s="20"/>
      <c r="R19" s="11"/>
      <c r="S19" s="11"/>
      <c r="T19" s="20"/>
      <c r="U19" s="20"/>
      <c r="V19" s="20"/>
      <c r="W19" s="55">
        <f t="shared" si="1"/>
        <v>13</v>
      </c>
    </row>
    <row r="20" spans="2:23" ht="12" customHeight="1" x14ac:dyDescent="0.2">
      <c r="B20" s="3" t="s">
        <v>15</v>
      </c>
      <c r="C20" s="54"/>
      <c r="D20" s="58">
        <v>1</v>
      </c>
      <c r="E20" s="20"/>
      <c r="F20" s="20"/>
      <c r="G20" s="10"/>
      <c r="H20" s="20">
        <v>1</v>
      </c>
      <c r="I20" s="10"/>
      <c r="J20" s="20"/>
      <c r="K20" s="10"/>
      <c r="L20" s="20"/>
      <c r="M20" s="10"/>
      <c r="N20" s="20"/>
      <c r="O20" s="10"/>
      <c r="P20" s="20"/>
      <c r="Q20" s="20"/>
      <c r="R20" s="11"/>
      <c r="S20" s="11"/>
      <c r="T20" s="20"/>
      <c r="U20" s="20"/>
      <c r="V20" s="20"/>
      <c r="W20" s="55">
        <f t="shared" si="1"/>
        <v>2</v>
      </c>
    </row>
    <row r="21" spans="2:23" ht="12" x14ac:dyDescent="0.2">
      <c r="B21" s="1" t="s">
        <v>16</v>
      </c>
      <c r="C21" s="54">
        <v>6</v>
      </c>
      <c r="D21" s="58">
        <v>16</v>
      </c>
      <c r="E21" s="20">
        <v>15</v>
      </c>
      <c r="F21" s="20">
        <v>17</v>
      </c>
      <c r="G21" s="54">
        <v>5</v>
      </c>
      <c r="H21" s="20">
        <v>3</v>
      </c>
      <c r="I21" s="10"/>
      <c r="J21" s="20"/>
      <c r="K21" s="10"/>
      <c r="L21" s="20"/>
      <c r="M21" s="10"/>
      <c r="N21" s="20"/>
      <c r="O21" s="10"/>
      <c r="P21" s="20"/>
      <c r="Q21" s="20"/>
      <c r="R21" s="11"/>
      <c r="S21" s="11"/>
      <c r="T21" s="20"/>
      <c r="U21" s="20"/>
      <c r="V21" s="20"/>
      <c r="W21" s="55">
        <f t="shared" si="1"/>
        <v>62</v>
      </c>
    </row>
    <row r="22" spans="2:23" ht="12" x14ac:dyDescent="0.2">
      <c r="B22" s="1" t="s">
        <v>17</v>
      </c>
      <c r="C22" s="54"/>
      <c r="D22" s="10"/>
      <c r="E22" s="20">
        <v>2</v>
      </c>
      <c r="F22" s="20">
        <v>5</v>
      </c>
      <c r="G22" s="10">
        <v>5</v>
      </c>
      <c r="H22" s="20"/>
      <c r="I22" s="10"/>
      <c r="J22" s="20"/>
      <c r="K22" s="10"/>
      <c r="L22" s="20"/>
      <c r="M22" s="10"/>
      <c r="N22" s="20"/>
      <c r="O22" s="10"/>
      <c r="P22" s="20"/>
      <c r="Q22" s="20"/>
      <c r="R22" s="11"/>
      <c r="S22" s="11"/>
      <c r="T22" s="20"/>
      <c r="U22" s="20"/>
      <c r="V22" s="20"/>
      <c r="W22" s="55">
        <f t="shared" si="1"/>
        <v>12</v>
      </c>
    </row>
    <row r="23" spans="2:23" ht="12" x14ac:dyDescent="0.2">
      <c r="B23" s="1" t="s">
        <v>18</v>
      </c>
      <c r="C23" s="54"/>
      <c r="D23" s="10"/>
      <c r="E23" s="20">
        <v>2</v>
      </c>
      <c r="F23" s="20">
        <v>1</v>
      </c>
      <c r="G23" s="58">
        <v>1</v>
      </c>
      <c r="H23" s="20"/>
      <c r="I23" s="10"/>
      <c r="J23" s="20"/>
      <c r="K23" s="10"/>
      <c r="L23" s="20"/>
      <c r="M23" s="10"/>
      <c r="N23" s="20"/>
      <c r="O23" s="10"/>
      <c r="P23" s="20"/>
      <c r="Q23" s="20"/>
      <c r="R23" s="11"/>
      <c r="S23" s="11"/>
      <c r="T23" s="20"/>
      <c r="U23" s="20"/>
      <c r="V23" s="20"/>
      <c r="W23" s="55">
        <f t="shared" si="1"/>
        <v>4</v>
      </c>
    </row>
    <row r="24" spans="2:23" ht="12" x14ac:dyDescent="0.2">
      <c r="B24" s="1" t="s">
        <v>19</v>
      </c>
      <c r="C24" s="54">
        <v>1</v>
      </c>
      <c r="D24" s="58">
        <v>1</v>
      </c>
      <c r="E24" s="20">
        <v>2</v>
      </c>
      <c r="F24" s="20"/>
      <c r="G24" s="54">
        <v>2</v>
      </c>
      <c r="H24" s="20"/>
      <c r="I24" s="10"/>
      <c r="J24" s="20"/>
      <c r="K24" s="10"/>
      <c r="L24" s="20"/>
      <c r="M24" s="10"/>
      <c r="N24" s="20"/>
      <c r="O24" s="10"/>
      <c r="P24" s="20"/>
      <c r="Q24" s="20"/>
      <c r="R24" s="11"/>
      <c r="S24" s="11"/>
      <c r="T24" s="20"/>
      <c r="U24" s="20"/>
      <c r="V24" s="20"/>
      <c r="W24" s="55">
        <f t="shared" si="1"/>
        <v>6</v>
      </c>
    </row>
    <row r="25" spans="2:23" ht="12" x14ac:dyDescent="0.2">
      <c r="B25" s="1" t="s">
        <v>20</v>
      </c>
      <c r="C25" s="54">
        <v>1</v>
      </c>
      <c r="D25" s="58">
        <v>2</v>
      </c>
      <c r="E25" s="20">
        <v>2</v>
      </c>
      <c r="F25" s="20">
        <v>1</v>
      </c>
      <c r="G25" s="54">
        <v>1</v>
      </c>
      <c r="H25" s="20">
        <v>1</v>
      </c>
      <c r="I25" s="10"/>
      <c r="J25" s="20"/>
      <c r="K25" s="10"/>
      <c r="L25" s="20"/>
      <c r="M25" s="10"/>
      <c r="N25" s="20"/>
      <c r="O25" s="10"/>
      <c r="P25" s="20"/>
      <c r="Q25" s="20"/>
      <c r="R25" s="11"/>
      <c r="S25" s="11"/>
      <c r="T25" s="20"/>
      <c r="U25" s="20"/>
      <c r="V25" s="20"/>
      <c r="W25" s="55">
        <f t="shared" si="1"/>
        <v>8</v>
      </c>
    </row>
    <row r="26" spans="2:23" ht="12" x14ac:dyDescent="0.2">
      <c r="B26" s="1" t="s">
        <v>21</v>
      </c>
      <c r="C26" s="54"/>
      <c r="D26" s="10"/>
      <c r="E26" s="20"/>
      <c r="F26" s="20"/>
      <c r="G26" s="10"/>
      <c r="H26" s="20"/>
      <c r="I26" s="10"/>
      <c r="J26" s="20"/>
      <c r="K26" s="10"/>
      <c r="L26" s="20"/>
      <c r="M26" s="10"/>
      <c r="N26" s="20"/>
      <c r="O26" s="10"/>
      <c r="P26" s="20"/>
      <c r="Q26" s="20"/>
      <c r="R26" s="11"/>
      <c r="S26" s="11"/>
      <c r="T26" s="20"/>
      <c r="U26" s="20"/>
      <c r="V26" s="20"/>
      <c r="W26" s="55"/>
    </row>
    <row r="27" spans="2:23" ht="12" x14ac:dyDescent="0.2">
      <c r="B27" s="1" t="s">
        <v>22</v>
      </c>
      <c r="C27" s="54">
        <v>2</v>
      </c>
      <c r="D27" s="10">
        <v>1</v>
      </c>
      <c r="E27" s="20"/>
      <c r="F27" s="20"/>
      <c r="G27" s="58">
        <v>1</v>
      </c>
      <c r="H27" s="20">
        <v>1</v>
      </c>
      <c r="I27" s="10"/>
      <c r="J27" s="20"/>
      <c r="K27" s="10"/>
      <c r="L27" s="20"/>
      <c r="M27" s="10"/>
      <c r="N27" s="20"/>
      <c r="O27" s="10"/>
      <c r="P27" s="20"/>
      <c r="Q27" s="20"/>
      <c r="R27" s="11"/>
      <c r="S27" s="11"/>
      <c r="T27" s="20"/>
      <c r="U27" s="20"/>
      <c r="V27" s="20"/>
      <c r="W27" s="55">
        <f>SUM(C27:T27)</f>
        <v>5</v>
      </c>
    </row>
    <row r="28" spans="2:23" ht="12" x14ac:dyDescent="0.2">
      <c r="B28" s="1" t="s">
        <v>23</v>
      </c>
      <c r="C28" s="54">
        <v>5</v>
      </c>
      <c r="D28" s="58">
        <v>10</v>
      </c>
      <c r="E28" s="20">
        <v>3</v>
      </c>
      <c r="F28" s="20">
        <v>5</v>
      </c>
      <c r="G28" s="54">
        <v>2</v>
      </c>
      <c r="H28" s="20"/>
      <c r="I28" s="10"/>
      <c r="J28" s="20"/>
      <c r="K28" s="10"/>
      <c r="L28" s="20"/>
      <c r="M28" s="10"/>
      <c r="N28" s="20"/>
      <c r="O28" s="10"/>
      <c r="P28" s="20"/>
      <c r="Q28" s="20"/>
      <c r="R28" s="11"/>
      <c r="S28" s="11"/>
      <c r="T28" s="20"/>
      <c r="U28" s="20"/>
      <c r="V28" s="20"/>
      <c r="W28" s="55">
        <f>SUM(C28:T28)</f>
        <v>25</v>
      </c>
    </row>
    <row r="29" spans="2:23" ht="12" x14ac:dyDescent="0.2">
      <c r="B29" s="1" t="s">
        <v>24</v>
      </c>
      <c r="C29" s="54">
        <v>3</v>
      </c>
      <c r="D29" s="58">
        <v>3</v>
      </c>
      <c r="E29" s="20">
        <v>12</v>
      </c>
      <c r="F29" s="20">
        <v>6</v>
      </c>
      <c r="G29" s="54">
        <v>11</v>
      </c>
      <c r="H29" s="20">
        <v>9</v>
      </c>
      <c r="I29" s="10"/>
      <c r="J29" s="20"/>
      <c r="K29" s="10"/>
      <c r="L29" s="20"/>
      <c r="M29" s="10"/>
      <c r="N29" s="20"/>
      <c r="O29" s="10"/>
      <c r="P29" s="20"/>
      <c r="Q29" s="20"/>
      <c r="R29" s="11"/>
      <c r="S29" s="11"/>
      <c r="T29" s="20"/>
      <c r="U29" s="20"/>
      <c r="V29" s="20"/>
      <c r="W29" s="55">
        <f>SUM(C29:T29)</f>
        <v>44</v>
      </c>
    </row>
    <row r="30" spans="2:23" ht="12" x14ac:dyDescent="0.2">
      <c r="B30" s="1" t="s">
        <v>25</v>
      </c>
      <c r="C30" s="20"/>
      <c r="D30" s="10"/>
      <c r="E30" s="20"/>
      <c r="F30" s="20"/>
      <c r="G30" s="10"/>
      <c r="H30" s="20"/>
      <c r="I30" s="10"/>
      <c r="J30" s="20"/>
      <c r="K30" s="10"/>
      <c r="L30" s="20"/>
      <c r="M30" s="10"/>
      <c r="N30" s="20"/>
      <c r="O30" s="10"/>
      <c r="P30" s="20"/>
      <c r="Q30" s="20"/>
      <c r="R30" s="11"/>
      <c r="S30" s="11"/>
      <c r="T30" s="20"/>
      <c r="U30" s="20"/>
      <c r="V30" s="20"/>
      <c r="W30" s="55"/>
    </row>
    <row r="31" spans="2:23" ht="12" x14ac:dyDescent="0.2">
      <c r="B31" s="12" t="s">
        <v>26</v>
      </c>
      <c r="C31" s="21"/>
      <c r="D31" s="13"/>
      <c r="E31" s="21"/>
      <c r="F31" s="21"/>
      <c r="G31" s="13"/>
      <c r="H31" s="21"/>
      <c r="I31" s="13"/>
      <c r="J31" s="21"/>
      <c r="K31" s="13"/>
      <c r="L31" s="21"/>
      <c r="M31" s="13"/>
      <c r="N31" s="21"/>
      <c r="O31" s="13"/>
      <c r="P31" s="21"/>
      <c r="Q31" s="21"/>
      <c r="R31" s="14"/>
      <c r="S31" s="14"/>
      <c r="T31" s="21"/>
      <c r="U31" s="21"/>
      <c r="V31" s="21"/>
      <c r="W31" s="56"/>
    </row>
    <row r="32" spans="2:23" x14ac:dyDescent="0.15">
      <c r="C32" s="57">
        <f>SUM(C5:C31)</f>
        <v>38</v>
      </c>
      <c r="D32" s="57">
        <f>SUM(D5:D31)</f>
        <v>63</v>
      </c>
      <c r="E32" s="57">
        <f t="shared" ref="E32:R32" si="2">SUM(E5:E31)</f>
        <v>73</v>
      </c>
      <c r="F32" s="57">
        <f t="shared" si="2"/>
        <v>75</v>
      </c>
      <c r="G32" s="57">
        <f t="shared" si="2"/>
        <v>57</v>
      </c>
      <c r="H32" s="57">
        <f t="shared" si="2"/>
        <v>30</v>
      </c>
      <c r="I32" s="57">
        <f t="shared" si="2"/>
        <v>0</v>
      </c>
      <c r="J32" s="57">
        <f t="shared" si="2"/>
        <v>0</v>
      </c>
      <c r="K32" s="57">
        <f t="shared" si="2"/>
        <v>0</v>
      </c>
      <c r="L32" s="57">
        <f t="shared" si="2"/>
        <v>0</v>
      </c>
      <c r="M32" s="57">
        <f t="shared" si="2"/>
        <v>0</v>
      </c>
      <c r="N32" s="57">
        <f t="shared" si="2"/>
        <v>0</v>
      </c>
      <c r="O32" s="57">
        <f t="shared" si="2"/>
        <v>0</v>
      </c>
      <c r="P32" s="57">
        <f t="shared" si="2"/>
        <v>0</v>
      </c>
      <c r="Q32" s="57">
        <f t="shared" si="2"/>
        <v>0</v>
      </c>
      <c r="R32" s="57">
        <f t="shared" si="2"/>
        <v>0</v>
      </c>
      <c r="S32" s="57"/>
      <c r="T32" s="57"/>
      <c r="U32" s="71"/>
      <c r="V32" s="71"/>
    </row>
    <row r="35" spans="2:22" x14ac:dyDescent="0.15">
      <c r="B35" s="5" t="s">
        <v>27</v>
      </c>
      <c r="C35" s="19" t="s">
        <v>47</v>
      </c>
      <c r="D35" s="17" t="s">
        <v>47</v>
      </c>
      <c r="E35" s="19" t="s">
        <v>47</v>
      </c>
      <c r="F35" s="17" t="s">
        <v>47</v>
      </c>
      <c r="G35" s="19" t="s">
        <v>47</v>
      </c>
      <c r="H35" s="17" t="s">
        <v>47</v>
      </c>
      <c r="I35" s="19" t="s">
        <v>47</v>
      </c>
      <c r="J35" s="17" t="s">
        <v>47</v>
      </c>
      <c r="K35" s="19" t="s">
        <v>47</v>
      </c>
      <c r="L35" s="17" t="s">
        <v>47</v>
      </c>
      <c r="M35" s="19" t="s">
        <v>47</v>
      </c>
      <c r="N35" s="17" t="s">
        <v>47</v>
      </c>
      <c r="O35" s="17" t="s">
        <v>47</v>
      </c>
      <c r="P35" s="17" t="s">
        <v>47</v>
      </c>
      <c r="Q35" s="19" t="s">
        <v>47</v>
      </c>
      <c r="R35" s="19" t="s">
        <v>47</v>
      </c>
      <c r="S35" s="18"/>
      <c r="T35" s="18" t="s">
        <v>47</v>
      </c>
      <c r="U35" s="72"/>
      <c r="V35" s="72"/>
    </row>
    <row r="36" spans="2:22" x14ac:dyDescent="0.15">
      <c r="B36" s="6"/>
      <c r="C36" s="23" t="s">
        <v>30</v>
      </c>
      <c r="D36" s="24" t="s">
        <v>31</v>
      </c>
      <c r="E36" s="23" t="s">
        <v>32</v>
      </c>
      <c r="F36" s="24" t="s">
        <v>33</v>
      </c>
      <c r="G36" s="23" t="s">
        <v>34</v>
      </c>
      <c r="H36" s="24" t="s">
        <v>35</v>
      </c>
      <c r="I36" s="23" t="s">
        <v>36</v>
      </c>
      <c r="J36" s="24" t="s">
        <v>37</v>
      </c>
      <c r="K36" s="23" t="s">
        <v>38</v>
      </c>
      <c r="L36" s="24" t="s">
        <v>39</v>
      </c>
      <c r="M36" s="23" t="s">
        <v>40</v>
      </c>
      <c r="N36" s="24" t="s">
        <v>41</v>
      </c>
      <c r="O36" s="25" t="s">
        <v>42</v>
      </c>
      <c r="P36" s="24" t="s">
        <v>43</v>
      </c>
      <c r="Q36" s="23" t="s">
        <v>44</v>
      </c>
      <c r="R36" s="23" t="s">
        <v>45</v>
      </c>
      <c r="S36" s="26"/>
      <c r="T36" s="26" t="s">
        <v>46</v>
      </c>
      <c r="U36" s="24"/>
      <c r="V36" s="24"/>
    </row>
    <row r="37" spans="2:22" x14ac:dyDescent="0.15">
      <c r="B37" s="9"/>
      <c r="C37" s="20"/>
      <c r="D37" s="10"/>
      <c r="E37" s="20"/>
      <c r="F37" s="10"/>
      <c r="G37" s="20"/>
      <c r="H37" s="20"/>
      <c r="I37" s="20"/>
      <c r="J37" s="10"/>
      <c r="K37" s="20"/>
      <c r="L37" s="10"/>
      <c r="M37" s="20"/>
      <c r="N37" s="10"/>
      <c r="O37" s="20"/>
      <c r="P37" s="10"/>
      <c r="Q37" s="20"/>
      <c r="R37" s="20"/>
      <c r="S37" s="11"/>
      <c r="T37" s="11"/>
      <c r="U37" s="10"/>
      <c r="V37" s="10"/>
    </row>
    <row r="38" spans="2:22" x14ac:dyDescent="0.15">
      <c r="B38" s="15" t="s">
        <v>52</v>
      </c>
      <c r="C38" s="20"/>
      <c r="D38" s="10">
        <v>1</v>
      </c>
      <c r="E38" s="20"/>
      <c r="F38" s="10"/>
      <c r="G38" s="20"/>
      <c r="H38" s="20"/>
      <c r="I38" s="20"/>
      <c r="J38" s="10"/>
      <c r="K38" s="20"/>
      <c r="L38" s="10"/>
      <c r="M38" s="20"/>
      <c r="N38" s="10"/>
      <c r="O38" s="20"/>
      <c r="P38" s="10"/>
      <c r="Q38" s="20"/>
      <c r="R38" s="20">
        <v>0</v>
      </c>
      <c r="S38" s="11"/>
      <c r="T38" s="11">
        <f>SUM(C38:R38)</f>
        <v>1</v>
      </c>
      <c r="U38" s="10"/>
      <c r="V38" s="10"/>
    </row>
    <row r="39" spans="2:22" x14ac:dyDescent="0.15">
      <c r="B39" s="15" t="s">
        <v>56</v>
      </c>
      <c r="C39" s="20"/>
      <c r="D39" s="10"/>
      <c r="E39" s="20"/>
      <c r="F39" s="10"/>
      <c r="G39" s="20">
        <v>3</v>
      </c>
      <c r="H39" s="20"/>
      <c r="I39" s="20"/>
      <c r="J39" s="10"/>
      <c r="K39" s="20"/>
      <c r="L39" s="10"/>
      <c r="M39" s="20"/>
      <c r="N39" s="10"/>
      <c r="O39" s="20"/>
      <c r="P39" s="10"/>
      <c r="Q39" s="20"/>
      <c r="R39" s="20"/>
      <c r="S39" s="11"/>
      <c r="T39" s="11">
        <v>3</v>
      </c>
      <c r="U39" s="10"/>
      <c r="V39" s="10"/>
    </row>
    <row r="40" spans="2:22" x14ac:dyDescent="0.15">
      <c r="B40" s="15" t="s">
        <v>54</v>
      </c>
      <c r="C40" s="20"/>
      <c r="D40" s="10">
        <v>1</v>
      </c>
      <c r="E40" s="20"/>
      <c r="F40" s="10"/>
      <c r="G40" s="20"/>
      <c r="H40" s="20"/>
      <c r="I40" s="20"/>
      <c r="J40" s="10"/>
      <c r="K40" s="20"/>
      <c r="L40" s="10"/>
      <c r="M40" s="20"/>
      <c r="N40" s="10"/>
      <c r="O40" s="20"/>
      <c r="P40" s="10"/>
      <c r="Q40" s="20"/>
      <c r="R40" s="20"/>
      <c r="S40" s="11"/>
      <c r="T40" s="11">
        <f t="shared" ref="T40:T64" si="3">SUM(C40:R40)</f>
        <v>1</v>
      </c>
      <c r="U40" s="10"/>
      <c r="V40" s="10"/>
    </row>
    <row r="41" spans="2:22" x14ac:dyDescent="0.15">
      <c r="B41" s="15" t="s">
        <v>53</v>
      </c>
      <c r="C41" s="20"/>
      <c r="D41" s="10">
        <v>1</v>
      </c>
      <c r="E41" s="20">
        <v>3</v>
      </c>
      <c r="F41" s="10"/>
      <c r="G41" s="20"/>
      <c r="H41" s="20"/>
      <c r="I41" s="20"/>
      <c r="J41" s="10"/>
      <c r="K41" s="20"/>
      <c r="L41" s="10"/>
      <c r="M41" s="20"/>
      <c r="N41" s="10"/>
      <c r="O41" s="20"/>
      <c r="P41" s="10"/>
      <c r="Q41" s="20"/>
      <c r="R41" s="20"/>
      <c r="S41" s="11"/>
      <c r="T41" s="11">
        <f t="shared" si="3"/>
        <v>4</v>
      </c>
      <c r="U41" s="10"/>
      <c r="V41" s="10"/>
    </row>
    <row r="42" spans="2:22" x14ac:dyDescent="0.15">
      <c r="B42" s="15" t="s">
        <v>51</v>
      </c>
      <c r="C42" s="20">
        <v>1</v>
      </c>
      <c r="D42" s="10"/>
      <c r="E42" s="20"/>
      <c r="F42" s="10"/>
      <c r="G42" s="20"/>
      <c r="H42" s="20"/>
      <c r="I42" s="20"/>
      <c r="J42" s="10"/>
      <c r="K42" s="20"/>
      <c r="L42" s="10"/>
      <c r="M42" s="20"/>
      <c r="N42" s="10"/>
      <c r="O42" s="20"/>
      <c r="P42" s="10"/>
      <c r="Q42" s="20"/>
      <c r="R42" s="20"/>
      <c r="S42" s="11"/>
      <c r="T42" s="11">
        <f t="shared" si="3"/>
        <v>1</v>
      </c>
      <c r="U42" s="10"/>
      <c r="V42" s="10"/>
    </row>
    <row r="43" spans="2:22" x14ac:dyDescent="0.15">
      <c r="B43" s="15" t="s">
        <v>58</v>
      </c>
      <c r="C43" s="20"/>
      <c r="D43" s="10"/>
      <c r="E43" s="20"/>
      <c r="F43" s="10"/>
      <c r="G43" s="20"/>
      <c r="H43" s="20">
        <v>1</v>
      </c>
      <c r="I43" s="20"/>
      <c r="J43" s="10"/>
      <c r="K43" s="20"/>
      <c r="L43" s="10"/>
      <c r="M43" s="20"/>
      <c r="N43" s="10"/>
      <c r="O43" s="20"/>
      <c r="P43" s="10"/>
      <c r="Q43" s="20"/>
      <c r="R43" s="20"/>
      <c r="S43" s="11"/>
      <c r="T43" s="11">
        <v>1</v>
      </c>
      <c r="U43" s="10"/>
      <c r="V43" s="10"/>
    </row>
    <row r="44" spans="2:22" x14ac:dyDescent="0.15">
      <c r="B44" s="15" t="s">
        <v>50</v>
      </c>
      <c r="C44" s="20">
        <v>2</v>
      </c>
      <c r="D44" s="10"/>
      <c r="E44" s="20"/>
      <c r="F44" s="10"/>
      <c r="G44" s="20"/>
      <c r="H44" s="20"/>
      <c r="I44" s="20"/>
      <c r="J44" s="10"/>
      <c r="K44" s="20"/>
      <c r="L44" s="10"/>
      <c r="M44" s="20"/>
      <c r="N44" s="10"/>
      <c r="O44" s="20"/>
      <c r="P44" s="10"/>
      <c r="Q44" s="20"/>
      <c r="R44" s="20"/>
      <c r="S44" s="11"/>
      <c r="T44" s="11">
        <f t="shared" si="3"/>
        <v>2</v>
      </c>
      <c r="U44" s="10"/>
      <c r="V44" s="10"/>
    </row>
    <row r="45" spans="2:22" x14ac:dyDescent="0.15">
      <c r="B45" s="15"/>
      <c r="C45" s="20"/>
      <c r="D45" s="10"/>
      <c r="E45" s="20"/>
      <c r="F45" s="10"/>
      <c r="G45" s="20"/>
      <c r="H45" s="20"/>
      <c r="I45" s="20"/>
      <c r="J45" s="10"/>
      <c r="K45" s="20"/>
      <c r="L45" s="10"/>
      <c r="M45" s="20"/>
      <c r="N45" s="10"/>
      <c r="O45" s="20"/>
      <c r="P45" s="10"/>
      <c r="Q45" s="20"/>
      <c r="R45" s="20"/>
      <c r="S45" s="11"/>
      <c r="T45" s="11">
        <f t="shared" si="3"/>
        <v>0</v>
      </c>
      <c r="U45" s="10"/>
      <c r="V45" s="10"/>
    </row>
    <row r="46" spans="2:22" x14ac:dyDescent="0.15">
      <c r="B46" s="15"/>
      <c r="C46" s="20"/>
      <c r="D46" s="10"/>
      <c r="E46" s="20"/>
      <c r="F46" s="10"/>
      <c r="G46" s="20"/>
      <c r="H46" s="20"/>
      <c r="I46" s="20"/>
      <c r="J46" s="10"/>
      <c r="K46" s="20"/>
      <c r="L46" s="10"/>
      <c r="M46" s="20"/>
      <c r="N46" s="10"/>
      <c r="O46" s="20"/>
      <c r="P46" s="10"/>
      <c r="Q46" s="20"/>
      <c r="R46" s="20">
        <v>0</v>
      </c>
      <c r="S46" s="11"/>
      <c r="T46" s="11">
        <f t="shared" si="3"/>
        <v>0</v>
      </c>
      <c r="U46" s="10"/>
      <c r="V46" s="10"/>
    </row>
    <row r="47" spans="2:22" x14ac:dyDescent="0.15">
      <c r="B47" s="15"/>
      <c r="C47" s="20"/>
      <c r="D47" s="10"/>
      <c r="E47" s="20"/>
      <c r="F47" s="10"/>
      <c r="G47" s="20"/>
      <c r="H47" s="20"/>
      <c r="I47" s="20"/>
      <c r="J47" s="10"/>
      <c r="K47" s="20"/>
      <c r="L47" s="10"/>
      <c r="M47" s="20"/>
      <c r="N47" s="10"/>
      <c r="O47" s="20"/>
      <c r="P47" s="10"/>
      <c r="Q47" s="20"/>
      <c r="R47" s="20"/>
      <c r="S47" s="11"/>
      <c r="T47" s="11">
        <f t="shared" si="3"/>
        <v>0</v>
      </c>
      <c r="U47" s="10"/>
      <c r="V47" s="10"/>
    </row>
    <row r="48" spans="2:22" x14ac:dyDescent="0.15">
      <c r="B48" s="15"/>
      <c r="C48" s="20"/>
      <c r="D48" s="10"/>
      <c r="E48" s="20"/>
      <c r="F48" s="10"/>
      <c r="G48" s="20"/>
      <c r="H48" s="20"/>
      <c r="I48" s="20"/>
      <c r="J48" s="10"/>
      <c r="K48" s="20"/>
      <c r="L48" s="10"/>
      <c r="M48" s="20"/>
      <c r="N48" s="10"/>
      <c r="O48" s="20"/>
      <c r="P48" s="10"/>
      <c r="Q48" s="20"/>
      <c r="R48" s="20"/>
      <c r="S48" s="11"/>
      <c r="T48" s="11">
        <f t="shared" si="3"/>
        <v>0</v>
      </c>
      <c r="U48" s="10"/>
      <c r="V48" s="10"/>
    </row>
    <row r="49" spans="2:22" x14ac:dyDescent="0.15">
      <c r="B49" s="15"/>
      <c r="C49" s="20"/>
      <c r="D49" s="10"/>
      <c r="E49" s="20"/>
      <c r="F49" s="10"/>
      <c r="G49" s="20"/>
      <c r="H49" s="20"/>
      <c r="I49" s="20"/>
      <c r="J49" s="10"/>
      <c r="K49" s="20"/>
      <c r="L49" s="10"/>
      <c r="M49" s="20"/>
      <c r="N49" s="10"/>
      <c r="O49" s="20"/>
      <c r="P49" s="10"/>
      <c r="Q49" s="20"/>
      <c r="R49" s="20"/>
      <c r="S49" s="11"/>
      <c r="T49" s="11">
        <f t="shared" si="3"/>
        <v>0</v>
      </c>
      <c r="U49" s="10"/>
      <c r="V49" s="10"/>
    </row>
    <row r="50" spans="2:22" x14ac:dyDescent="0.15">
      <c r="B50" s="15"/>
      <c r="C50" s="20"/>
      <c r="D50" s="10"/>
      <c r="E50" s="20"/>
      <c r="F50" s="10"/>
      <c r="G50" s="20"/>
      <c r="H50" s="20"/>
      <c r="I50" s="20"/>
      <c r="J50" s="10"/>
      <c r="K50" s="20"/>
      <c r="L50" s="10"/>
      <c r="M50" s="20"/>
      <c r="N50" s="10"/>
      <c r="O50" s="20"/>
      <c r="P50" s="10"/>
      <c r="Q50" s="20"/>
      <c r="R50" s="20"/>
      <c r="S50" s="11"/>
      <c r="T50" s="11">
        <f t="shared" si="3"/>
        <v>0</v>
      </c>
      <c r="U50" s="10"/>
      <c r="V50" s="10"/>
    </row>
    <row r="51" spans="2:22" x14ac:dyDescent="0.15">
      <c r="B51" s="15"/>
      <c r="C51" s="20"/>
      <c r="D51" s="10"/>
      <c r="E51" s="20"/>
      <c r="F51" s="10"/>
      <c r="G51" s="20"/>
      <c r="H51" s="20"/>
      <c r="I51" s="20"/>
      <c r="J51" s="10"/>
      <c r="K51" s="20"/>
      <c r="L51" s="10"/>
      <c r="M51" s="20"/>
      <c r="N51" s="10"/>
      <c r="O51" s="20"/>
      <c r="P51" s="10"/>
      <c r="Q51" s="20"/>
      <c r="R51" s="20"/>
      <c r="S51" s="11"/>
      <c r="T51" s="11">
        <f t="shared" si="3"/>
        <v>0</v>
      </c>
      <c r="U51" s="10"/>
      <c r="V51" s="10"/>
    </row>
    <row r="52" spans="2:22" x14ac:dyDescent="0.15">
      <c r="B52" s="15"/>
      <c r="C52" s="20"/>
      <c r="D52" s="10"/>
      <c r="E52" s="20"/>
      <c r="F52" s="10"/>
      <c r="G52" s="20"/>
      <c r="H52" s="20"/>
      <c r="I52" s="20"/>
      <c r="J52" s="10"/>
      <c r="K52" s="20"/>
      <c r="L52" s="10"/>
      <c r="M52" s="20"/>
      <c r="N52" s="10"/>
      <c r="O52" s="20"/>
      <c r="P52" s="10"/>
      <c r="Q52" s="20"/>
      <c r="R52" s="20"/>
      <c r="S52" s="11"/>
      <c r="T52" s="11">
        <f t="shared" si="3"/>
        <v>0</v>
      </c>
      <c r="U52" s="10"/>
      <c r="V52" s="10"/>
    </row>
    <row r="53" spans="2:22" x14ac:dyDescent="0.15">
      <c r="B53" s="15"/>
      <c r="C53" s="20"/>
      <c r="D53" s="10"/>
      <c r="E53" s="20"/>
      <c r="F53" s="10"/>
      <c r="G53" s="20"/>
      <c r="H53" s="20"/>
      <c r="I53" s="20"/>
      <c r="J53" s="10"/>
      <c r="K53" s="20"/>
      <c r="L53" s="10"/>
      <c r="M53" s="20"/>
      <c r="N53" s="10"/>
      <c r="O53" s="20"/>
      <c r="P53" s="10"/>
      <c r="Q53" s="20"/>
      <c r="R53" s="20"/>
      <c r="S53" s="11"/>
      <c r="T53" s="11">
        <f t="shared" si="3"/>
        <v>0</v>
      </c>
      <c r="U53" s="10"/>
      <c r="V53" s="10"/>
    </row>
    <row r="54" spans="2:22" x14ac:dyDescent="0.15">
      <c r="B54" s="15"/>
      <c r="C54" s="20"/>
      <c r="D54" s="10"/>
      <c r="E54" s="20"/>
      <c r="F54" s="10"/>
      <c r="G54" s="20"/>
      <c r="H54" s="20"/>
      <c r="I54" s="20"/>
      <c r="J54" s="10"/>
      <c r="K54" s="20"/>
      <c r="L54" s="10"/>
      <c r="M54" s="20"/>
      <c r="N54" s="10"/>
      <c r="O54" s="20"/>
      <c r="P54" s="10"/>
      <c r="Q54" s="20"/>
      <c r="R54" s="20"/>
      <c r="S54" s="11"/>
      <c r="T54" s="11">
        <f t="shared" si="3"/>
        <v>0</v>
      </c>
      <c r="U54" s="10"/>
      <c r="V54" s="10"/>
    </row>
    <row r="55" spans="2:22" x14ac:dyDescent="0.15">
      <c r="B55" s="15"/>
      <c r="C55" s="20"/>
      <c r="D55" s="10"/>
      <c r="E55" s="20"/>
      <c r="F55" s="10"/>
      <c r="G55" s="20"/>
      <c r="H55" s="20"/>
      <c r="I55" s="20"/>
      <c r="J55" s="10"/>
      <c r="K55" s="20"/>
      <c r="L55" s="10"/>
      <c r="M55" s="20"/>
      <c r="N55" s="10"/>
      <c r="O55" s="20"/>
      <c r="P55" s="10"/>
      <c r="Q55" s="20"/>
      <c r="R55" s="20"/>
      <c r="S55" s="11"/>
      <c r="T55" s="11">
        <f t="shared" si="3"/>
        <v>0</v>
      </c>
      <c r="U55" s="10"/>
      <c r="V55" s="10"/>
    </row>
    <row r="56" spans="2:22" x14ac:dyDescent="0.15">
      <c r="B56" s="15"/>
      <c r="C56" s="20"/>
      <c r="D56" s="10"/>
      <c r="E56" s="20"/>
      <c r="F56" s="10"/>
      <c r="G56" s="20"/>
      <c r="H56" s="20"/>
      <c r="I56" s="20"/>
      <c r="J56" s="10"/>
      <c r="K56" s="20"/>
      <c r="L56" s="10"/>
      <c r="M56" s="20"/>
      <c r="N56" s="10"/>
      <c r="O56" s="20"/>
      <c r="P56" s="10"/>
      <c r="Q56" s="20"/>
      <c r="R56" s="20"/>
      <c r="S56" s="11"/>
      <c r="T56" s="11">
        <f t="shared" si="3"/>
        <v>0</v>
      </c>
      <c r="U56" s="10"/>
      <c r="V56" s="10"/>
    </row>
    <row r="57" spans="2:22" x14ac:dyDescent="0.15">
      <c r="B57" s="15"/>
      <c r="C57" s="20"/>
      <c r="D57" s="10"/>
      <c r="E57" s="20"/>
      <c r="F57" s="10"/>
      <c r="G57" s="20"/>
      <c r="H57" s="20"/>
      <c r="I57" s="20"/>
      <c r="J57" s="10"/>
      <c r="K57" s="20"/>
      <c r="L57" s="10"/>
      <c r="M57" s="20"/>
      <c r="N57" s="10"/>
      <c r="O57" s="20"/>
      <c r="P57" s="10"/>
      <c r="Q57" s="20"/>
      <c r="R57" s="20"/>
      <c r="S57" s="11"/>
      <c r="T57" s="11">
        <f t="shared" si="3"/>
        <v>0</v>
      </c>
      <c r="U57" s="10"/>
      <c r="V57" s="10"/>
    </row>
    <row r="58" spans="2:22" x14ac:dyDescent="0.15">
      <c r="B58" s="15"/>
      <c r="C58" s="20"/>
      <c r="D58" s="10"/>
      <c r="E58" s="20"/>
      <c r="F58" s="10"/>
      <c r="G58" s="20"/>
      <c r="H58" s="20"/>
      <c r="I58" s="20"/>
      <c r="J58" s="10"/>
      <c r="K58" s="20"/>
      <c r="L58" s="10"/>
      <c r="M58" s="20"/>
      <c r="N58" s="10"/>
      <c r="O58" s="20"/>
      <c r="P58" s="10"/>
      <c r="Q58" s="20"/>
      <c r="R58" s="20">
        <v>0</v>
      </c>
      <c r="S58" s="11"/>
      <c r="T58" s="11">
        <f t="shared" si="3"/>
        <v>0</v>
      </c>
      <c r="U58" s="10"/>
      <c r="V58" s="10"/>
    </row>
    <row r="59" spans="2:22" x14ac:dyDescent="0.15">
      <c r="B59" s="15"/>
      <c r="C59" s="20"/>
      <c r="D59" s="10"/>
      <c r="E59" s="20"/>
      <c r="F59" s="10"/>
      <c r="G59" s="20"/>
      <c r="H59" s="20"/>
      <c r="I59" s="20"/>
      <c r="J59" s="10"/>
      <c r="K59" s="20"/>
      <c r="L59" s="10"/>
      <c r="M59" s="20"/>
      <c r="N59" s="10"/>
      <c r="O59" s="20"/>
      <c r="P59" s="10"/>
      <c r="Q59" s="20"/>
      <c r="R59" s="20"/>
      <c r="S59" s="11"/>
      <c r="T59" s="11">
        <f t="shared" si="3"/>
        <v>0</v>
      </c>
      <c r="U59" s="10"/>
      <c r="V59" s="10"/>
    </row>
    <row r="60" spans="2:22" x14ac:dyDescent="0.15">
      <c r="B60" s="15"/>
      <c r="C60" s="20"/>
      <c r="D60" s="10"/>
      <c r="E60" s="20"/>
      <c r="F60" s="10"/>
      <c r="G60" s="20"/>
      <c r="H60" s="20"/>
      <c r="I60" s="20"/>
      <c r="J60" s="10"/>
      <c r="K60" s="20"/>
      <c r="L60" s="10"/>
      <c r="M60" s="20"/>
      <c r="N60" s="10"/>
      <c r="O60" s="20"/>
      <c r="P60" s="10"/>
      <c r="Q60" s="20"/>
      <c r="R60" s="20"/>
      <c r="S60" s="11"/>
      <c r="T60" s="11">
        <f t="shared" si="3"/>
        <v>0</v>
      </c>
      <c r="U60" s="10"/>
      <c r="V60" s="10"/>
    </row>
    <row r="61" spans="2:22" x14ac:dyDescent="0.15">
      <c r="B61" s="15"/>
      <c r="C61" s="20"/>
      <c r="D61" s="10"/>
      <c r="E61" s="20"/>
      <c r="F61" s="10"/>
      <c r="G61" s="20"/>
      <c r="H61" s="20"/>
      <c r="I61" s="20"/>
      <c r="J61" s="10"/>
      <c r="K61" s="20"/>
      <c r="L61" s="10"/>
      <c r="M61" s="20"/>
      <c r="N61" s="10"/>
      <c r="O61" s="20"/>
      <c r="P61" s="10"/>
      <c r="Q61" s="20"/>
      <c r="R61" s="20"/>
      <c r="S61" s="11"/>
      <c r="T61" s="11">
        <f t="shared" si="3"/>
        <v>0</v>
      </c>
      <c r="U61" s="10"/>
      <c r="V61" s="10"/>
    </row>
    <row r="62" spans="2:22" x14ac:dyDescent="0.15">
      <c r="B62" s="15"/>
      <c r="C62" s="20"/>
      <c r="D62" s="10"/>
      <c r="E62" s="20"/>
      <c r="F62" s="10"/>
      <c r="G62" s="20"/>
      <c r="H62" s="20"/>
      <c r="I62" s="20"/>
      <c r="J62" s="10"/>
      <c r="K62" s="20"/>
      <c r="L62" s="10"/>
      <c r="M62" s="20"/>
      <c r="N62" s="10"/>
      <c r="O62" s="20"/>
      <c r="P62" s="10"/>
      <c r="Q62" s="20"/>
      <c r="R62" s="20"/>
      <c r="S62" s="11"/>
      <c r="T62" s="11">
        <f t="shared" si="3"/>
        <v>0</v>
      </c>
      <c r="U62" s="10"/>
      <c r="V62" s="10"/>
    </row>
    <row r="63" spans="2:22" x14ac:dyDescent="0.15">
      <c r="B63" s="15"/>
      <c r="C63" s="20"/>
      <c r="D63" s="10"/>
      <c r="E63" s="20"/>
      <c r="F63" s="10"/>
      <c r="G63" s="20"/>
      <c r="H63" s="20"/>
      <c r="I63" s="20"/>
      <c r="J63" s="10"/>
      <c r="K63" s="20"/>
      <c r="L63" s="10"/>
      <c r="M63" s="20"/>
      <c r="N63" s="10"/>
      <c r="O63" s="20"/>
      <c r="P63" s="10"/>
      <c r="Q63" s="20"/>
      <c r="R63" s="20"/>
      <c r="S63" s="11"/>
      <c r="T63" s="11">
        <f t="shared" si="3"/>
        <v>0</v>
      </c>
      <c r="U63" s="10"/>
      <c r="V63" s="10"/>
    </row>
    <row r="64" spans="2:22" x14ac:dyDescent="0.15">
      <c r="B64" s="16"/>
      <c r="C64" s="21"/>
      <c r="D64" s="13"/>
      <c r="E64" s="21"/>
      <c r="F64" s="13"/>
      <c r="G64" s="21"/>
      <c r="H64" s="21"/>
      <c r="I64" s="21"/>
      <c r="J64" s="13"/>
      <c r="K64" s="21"/>
      <c r="L64" s="13"/>
      <c r="M64" s="21"/>
      <c r="N64" s="13"/>
      <c r="O64" s="21"/>
      <c r="P64" s="13"/>
      <c r="Q64" s="21"/>
      <c r="R64" s="21"/>
      <c r="S64" s="14"/>
      <c r="T64" s="14">
        <f t="shared" si="3"/>
        <v>0</v>
      </c>
      <c r="U64" s="10"/>
      <c r="V64" s="10"/>
    </row>
    <row r="65" spans="2:22" x14ac:dyDescent="0.15">
      <c r="B65" s="15" t="s">
        <v>46</v>
      </c>
      <c r="C65" s="34">
        <f>SUM(C38:C64)</f>
        <v>3</v>
      </c>
      <c r="D65" s="34">
        <f t="shared" ref="D65:R65" si="4">SUM(D38:D64)</f>
        <v>3</v>
      </c>
      <c r="E65" s="34">
        <f t="shared" si="4"/>
        <v>3</v>
      </c>
      <c r="F65" s="34">
        <f t="shared" si="4"/>
        <v>0</v>
      </c>
      <c r="G65" s="34">
        <f t="shared" si="4"/>
        <v>3</v>
      </c>
      <c r="H65" s="34">
        <f t="shared" si="4"/>
        <v>1</v>
      </c>
      <c r="I65" s="34">
        <f t="shared" si="4"/>
        <v>0</v>
      </c>
      <c r="J65" s="34">
        <f t="shared" si="4"/>
        <v>0</v>
      </c>
      <c r="K65" s="34">
        <f t="shared" si="4"/>
        <v>0</v>
      </c>
      <c r="L65" s="34">
        <f t="shared" si="4"/>
        <v>0</v>
      </c>
      <c r="M65" s="34">
        <f t="shared" si="4"/>
        <v>0</v>
      </c>
      <c r="N65" s="34">
        <f t="shared" si="4"/>
        <v>0</v>
      </c>
      <c r="O65" s="34">
        <f t="shared" si="4"/>
        <v>0</v>
      </c>
      <c r="P65" s="34">
        <f t="shared" si="4"/>
        <v>0</v>
      </c>
      <c r="Q65" s="34">
        <f t="shared" si="4"/>
        <v>0</v>
      </c>
      <c r="R65" s="34">
        <f t="shared" si="4"/>
        <v>0</v>
      </c>
      <c r="S65" s="34"/>
      <c r="T65" s="35">
        <f>SUM(T38:T64)</f>
        <v>13</v>
      </c>
      <c r="U65" s="58"/>
      <c r="V65" s="58"/>
    </row>
  </sheetData>
  <customSheetViews>
    <customSheetView guid="{B0156B38-795A-4EFF-87D8-DD5A714E3B46}" showGridLines="0" hiddenColumns="1">
      <selection activeCell="S29" sqref="S29"/>
      <pageMargins left="0.7" right="0.7" top="0.75" bottom="0.75" header="0.3" footer="0.3"/>
    </customSheetView>
  </customSheetViews>
  <conditionalFormatting sqref="T38:V64">
    <cfRule type="cellIs" dxfId="0" priority="1" operator="greaterThan">
      <formula>5</formula>
    </cfRule>
  </conditionalFormatting>
  <pageMargins left="0.7" right="0.7" top="0.75" bottom="0.75" header="0.3" footer="0.3"/>
  <ignoredErrors>
    <ignoredError sqref="W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3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Dashboard</vt:lpstr>
      <vt:lpstr>Blad1</vt:lpstr>
      <vt:lpstr>Input Dashboard</vt:lpstr>
      <vt:lpstr>Grafiek1</vt:lpstr>
      <vt:lpstr>Dashboard!Afdrukbereik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Bouwhuys, Marcel ten (M.)</dc:creator>
  <cp:lastModifiedBy>Valdink, Ruth (R.S.)</cp:lastModifiedBy>
  <cp:lastPrinted>2019-11-05T12:01:47Z</cp:lastPrinted>
  <dcterms:created xsi:type="dcterms:W3CDTF">2019-04-16T09:19:57Z</dcterms:created>
  <dcterms:modified xsi:type="dcterms:W3CDTF">2019-11-05T12:05:22Z</dcterms:modified>
</cp:coreProperties>
</file>